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81" documentId="120_S{2AC9BD13-BADA-5192-A53E-5A8FF88502F6}" xr6:coauthVersionLast="47" xr6:coauthVersionMax="47" xr10:uidLastSave="{44AF9DE2-A0B2-4A96-A7AA-F41A23603BA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G8" i="4"/>
  <c r="G9" i="4"/>
  <c r="G10" i="4"/>
  <c r="G11" i="4"/>
  <c r="G12" i="4"/>
  <c r="G13" i="4"/>
  <c r="G14"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<sst xmlns="http://schemas.openxmlformats.org/spreadsheetml/2006/main" count="180298" uniqueCount="39133">
  <si>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</si>
  <si>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</si>
  <si>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</si>
  <si>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</si>
  <si>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</si>
  <si>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</si>
  <si>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</si>
  <si>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</si>
  <si>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</si>
  <si>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</si>
  <si>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</si>
  <si>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</si>
  <si>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</si>
  <si>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</si>
  <si>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</si>
  <si>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</si>
  <si>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</si>
  <si>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</si>
  <si>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</si>
  <si>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</si>
  <si>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</si>
  <si>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</si>
  <si>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</si>
  <si>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</si>
  <si>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</si>
  <si>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</si>
  <si>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</si>
  <si>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</si>
  <si>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</si>
  <si>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</si>
  <si>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</si>
  <si>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</si>
  <si>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</si>
  <si>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</si>
  <si>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</si>
  <si>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</si>
  <si>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</si>
  <si>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</si>
  <si>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</si>
  <si>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</si>
  <si>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</si>
  <si>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</si>
  <si>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</si>
  <si>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</si>
  <si>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</si>
  <si>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</si>
  <si>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</si>
  <si>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</si>
  <si>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</si>
  <si>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</si>
  <si>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</si>
  <si>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</si>
  <si>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</si>
  <si>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</si>
  <si>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</si>
  <si>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</si>
  <si>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</si>
  <si>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</si>
  <si>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</si>
  <si>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</si>
  <si>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</si>
  <si>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</si>
  <si>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</si>
  <si>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</si>
  <si>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</si>
  <si>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</si>
  <si>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</si>
  <si>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</si>
  <si>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</si>
  <si>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</si>
  <si>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</si>
  <si>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</si>
  <si>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</si>
  <si>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</si>
  <si>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</si>
  <si>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</si>
  <si>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</si>
  <si>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</si>
  <si>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</si>
  <si>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</si>
  <si>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</si>
  <si>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</si>
  <si>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</si>
  <si>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</si>
  <si>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</si>
  <si>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</si>
  <si>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</si>
  <si>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</si>
  <si>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</si>
  <si>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</si>
  <si>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</si>
  <si>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</si>
  <si>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</si>
  <si>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</si>
  <si>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</si>
  <si>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</si>
  <si>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</si>
  <si>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</si>
  <si>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</si>
  <si>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</si>
  <si>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</si>
  <si>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</si>
  <si>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</si>
  <si>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</si>
  <si>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</si>
  <si>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</si>
  <si>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</si>
  <si>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</si>
  <si>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</si>
  <si>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</si>
  <si>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</si>
  <si>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</si>
  <si>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</si>
  <si>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</si>
  <si>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</si>
  <si>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</si>
  <si>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</si>
  <si>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</si>
  <si>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</si>
  <si>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</si>
  <si>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</si>
  <si>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</si>
  <si>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</si>
  <si>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</si>
  <si>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</si>
  <si>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</si>
  <si>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</si>
  <si>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</si>
  <si>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</si>
  <si>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</si>
  <si>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</si>
  <si>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</si>
  <si>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</si>
  <si>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</si>
  <si>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</si>
  <si>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</si>
  <si>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</si>
  <si>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</si>
  <si>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</si>
  <si>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</si>
  <si>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</si>
  <si>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</si>
  <si>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</si>
  <si>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</si>
  <si>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</si>
  <si>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</si>
  <si>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</si>
  <si>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</si>
  <si>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</si>
  <si>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</si>
  <si>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</si>
  <si>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</si>
  <si>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</si>
  <si>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</si>
  <si>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</si>
  <si>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</si>
  <si>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</si>
  <si>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</si>
  <si>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</si>
  <si>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</si>
  <si>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</si>
  <si>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</si>
  <si>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</si>
  <si>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</si>
  <si>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</si>
  <si>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</si>
  <si>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</si>
  <si>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</si>
  <si>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</si>
  <si>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</si>
  <si>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</si>
  <si>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</si>
  <si>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</si>
  <si>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</si>
  <si>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</si>
  <si>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</si>
  <si>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</si>
  <si>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</si>
  <si>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</si>
  <si>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</si>
  <si>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</si>
  <si>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</si>
  <si>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</si>
  <si>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</si>
  <si>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</si>
  <si>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</si>
  <si>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</si>
  <si>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</si>
  <si>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</si>
  <si>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</si>
  <si>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</si>
  <si>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</si>
  <si>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</si>
  <si>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</si>
  <si>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</si>
  <si>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</si>
  <si>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</si>
  <si>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</si>
  <si>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</si>
  <si>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</si>
  <si>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</si>
  <si>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</si>
  <si>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</si>
  <si>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</si>
  <si>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</si>
  <si>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</si>
  <si>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</si>
  <si>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</si>
  <si>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</si>
  <si>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</si>
  <si>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</si>
  <si>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</si>
  <si>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</si>
  <si>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</si>
  <si>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</si>
  <si>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</si>
  <si>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</si>
  <si>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</si>
  <si>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</si>
  <si>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</si>
  <si>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</si>
  <si>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</si>
  <si>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</si>
  <si>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</si>
  <si>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</si>
  <si>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</si>
  <si>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</si>
  <si>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</si>
  <si>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</si>
  <si>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</si>
  <si>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</si>
  <si>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</si>
  <si>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</si>
  <si>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</si>
  <si>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</si>
  <si>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</si>
  <si>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</si>
  <si>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</si>
  <si>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</si>
  <si>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</si>
  <si>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</si>
  <si>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</si>
  <si>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</si>
  <si>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</si>
  <si>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</si>
  <si>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</si>
  <si>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</si>
  <si>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</si>
  <si>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</si>
  <si>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</si>
  <si>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</si>
  <si>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</si>
  <si>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</si>
  <si>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</si>
  <si>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</si>
  <si>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</si>
  <si>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</si>
  <si>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</si>
  <si>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</si>
  <si>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</si>
  <si>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</si>
  <si>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</si>
  <si>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</si>
  <si>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</si>
  <si>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</si>
  <si>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</si>
  <si>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</si>
  <si>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</si>
  <si>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</si>
  <si>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</si>
  <si>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</si>
  <si>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</si>
  <si>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</si>
  <si>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</si>
  <si>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</si>
  <si>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</si>
  <si>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</si>
  <si>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</si>
  <si>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</si>
  <si>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</si>
  <si>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</si>
  <si>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</si>
  <si>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</si>
  <si>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</si>
  <si>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</si>
  <si>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</si>
  <si>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</si>
  <si>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</si>
  <si>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</si>
  <si>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</si>
  <si>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</si>
  <si>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</si>
  <si>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</si>
  <si>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</si>
  <si>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</si>
  <si>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</si>
  <si>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</si>
  <si>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</si>
  <si>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</si>
  <si>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</si>
  <si>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</si>
  <si>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</si>
  <si>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</si>
  <si>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</si>
  <si>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</si>
  <si>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</si>
  <si>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</si>
  <si>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</si>
  <si>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</si>
  <si>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</si>
  <si>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</si>
  <si>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</si>
  <si>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</si>
  <si>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</si>
  <si>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</si>
  <si>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</si>
  <si>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</si>
  <si>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</si>
  <si>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</si>
  <si>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</si>
  <si>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</si>
  <si>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</si>
  <si>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</si>
  <si>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</si>
  <si>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</si>
  <si>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</si>
  <si>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</si>
  <si>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</si>
  <si>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</si>
  <si>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</si>
  <si>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</si>
  <si>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</si>
  <si>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</si>
  <si>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</si>
  <si>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</si>
  <si>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</si>
  <si>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</si>
  <si>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</si>
  <si>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</si>
  <si>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</si>
  <si>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</si>
  <si>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</si>
  <si>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</si>
  <si>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</si>
  <si>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</si>
  <si>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</si>
  <si>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</si>
  <si>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</si>
  <si>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</si>
  <si>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</si>
  <si>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</si>
  <si>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</si>
  <si>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</si>
  <si>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</si>
  <si>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</si>
  <si>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</si>
  <si>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</si>
  <si>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</si>
  <si>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</si>
  <si>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</si>
  <si>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</si>
  <si>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</si>
  <si>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</si>
  <si>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</si>
  <si>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</si>
  <si>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</si>
  <si>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</si>
  <si>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</si>
  <si>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</si>
  <si>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</si>
  <si>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</si>
  <si>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</si>
  <si>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</si>
  <si>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</si>
  <si>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</si>
  <si>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</si>
  <si>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</si>
  <si>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</si>
  <si>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</si>
  <si>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</si>
  <si>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</si>
  <si>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</si>
  <si>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</si>
  <si>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</si>
  <si>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</si>
  <si>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</si>
  <si>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</si>
  <si>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</si>
  <si>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</si>
  <si>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</si>
  <si>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</si>
  <si>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</si>
  <si>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</si>
  <si>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</si>
  <si>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</si>
  <si>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</si>
  <si>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</si>
  <si>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</si>
  <si>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</si>
  <si>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</si>
  <si>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</si>
  <si>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</si>
  <si>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</si>
  <si>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</si>
  <si>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</si>
  <si>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</si>
  <si>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</si>
  <si>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</si>
  <si>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</si>
  <si>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</si>
  <si>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</si>
  <si>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</si>
  <si>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</si>
  <si>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</si>
  <si>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</si>
  <si>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</si>
  <si>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</si>
  <si>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</si>
  <si>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</si>
  <si>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</si>
  <si>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</si>
  <si>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</si>
  <si>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</si>
  <si>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</si>
  <si>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</si>
  <si>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</si>
  <si>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</si>
  <si>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</si>
  <si>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</si>
  <si>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</si>
  <si>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</si>
  <si>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</si>
  <si>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</si>
  <si>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</si>
  <si>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</si>
  <si>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</si>
  <si>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</si>
  <si>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</si>
  <si>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</si>
  <si>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</si>
  <si>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</si>
  <si>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</si>
  <si>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</si>
  <si>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</si>
  <si>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</si>
  <si>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</si>
  <si>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</si>
  <si>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</si>
  <si>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</si>
  <si>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</si>
  <si>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</si>
  <si>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</si>
  <si>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</si>
  <si>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</si>
  <si>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</si>
  <si>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</si>
  <si>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</si>
  <si>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</si>
  <si>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</si>
  <si>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</si>
  <si>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</si>
  <si>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</si>
  <si>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</si>
  <si>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</si>
  <si>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</si>
  <si>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</si>
  <si>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</si>
  <si>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</si>
  <si>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</si>
  <si>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</si>
  <si>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</si>
  <si>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</si>
  <si>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</si>
  <si>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</si>
  <si>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</si>
  <si>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</si>
  <si>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</si>
  <si>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</si>
  <si>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</si>
  <si>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</si>
  <si>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</si>
  <si>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</si>
  <si>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</si>
  <si>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</si>
  <si>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</si>
  <si>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</si>
  <si>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</si>
  <si>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</si>
  <si>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</si>
  <si>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</si>
  <si>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</si>
  <si>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</si>
  <si>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</si>
  <si>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</si>
  <si>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</si>
  <si>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</si>
  <si>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</si>
  <si>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</si>
  <si>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</si>
  <si>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</si>
  <si>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</si>
  <si>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</si>
  <si>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</si>
  <si>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</si>
  <si>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</si>
  <si>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</si>
  <si>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</si>
  <si>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</si>
  <si>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</si>
  <si>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</si>
  <si>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</si>
  <si>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</si>
  <si>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</si>
  <si>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</si>
  <si>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</si>
  <si>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</si>
  <si>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</si>
  <si>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</si>
  <si>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</si>
  <si>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</si>
  <si>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</si>
  <si>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</si>
  <si>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</si>
  <si>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</si>
  <si>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</si>
  <si>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</si>
  <si>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</si>
  <si>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</si>
  <si>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</si>
  <si>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</si>
  <si>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</si>
  <si>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</si>
  <si>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</si>
  <si>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</si>
  <si>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</si>
  <si>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</si>
  <si>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</si>
  <si>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</si>
  <si>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</si>
  <si>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</si>
  <si>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</si>
  <si>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</si>
  <si>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</si>
  <si>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</si>
  <si>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</si>
  <si>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</si>
  <si>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</si>
  <si>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</si>
  <si>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</si>
  <si>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</si>
  <si>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</si>
  <si>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</si>
  <si>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</si>
  <si>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</si>
  <si>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</si>
  <si>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</si>
  <si>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</si>
  <si>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</si>
  <si>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</si>
  <si>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</si>
  <si>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</si>
  <si>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</si>
  <si>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</si>
  <si>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</si>
  <si>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</si>
  <si>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</si>
  <si>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</si>
  <si>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</si>
  <si>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</si>
  <si>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</si>
  <si>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</si>
  <si>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</si>
  <si>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</si>
  <si>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</si>
  <si>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</si>
  <si>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</si>
  <si>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</si>
  <si>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</si>
  <si>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</si>
  <si>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</si>
  <si>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</si>
  <si>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</si>
  <si>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</si>
  <si>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</si>
  <si>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</si>
  <si>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</si>
  <si>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</si>
  <si>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</si>
  <si>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</si>
  <si>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</si>
  <si>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</si>
  <si>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</si>
  <si>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</si>
  <si>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</si>
  <si>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</si>
  <si>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</si>
  <si>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</si>
  <si>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</si>
  <si>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</si>
  <si>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</si>
  <si>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</si>
  <si>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</si>
  <si>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</si>
  <si>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</si>
  <si>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</si>
  <si>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</si>
  <si>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</si>
  <si>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</si>
  <si>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</si>
  <si>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</si>
  <si>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</si>
  <si>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</si>
  <si>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</si>
  <si>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</si>
  <si>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</si>
  <si>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</si>
  <si>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</si>
  <si>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</si>
  <si>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</si>
  <si>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</si>
  <si>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</si>
  <si>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</si>
  <si>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</si>
  <si>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</si>
  <si>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</si>
  <si>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</si>
  <si>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</si>
  <si>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</si>
  <si>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</si>
  <si>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</si>
  <si>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</si>
  <si>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</si>
  <si>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</si>
  <si>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</si>
  <si>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</si>
  <si>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</si>
  <si>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</si>
  <si>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</si>
  <si>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</si>
  <si>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</si>
  <si>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</si>
  <si>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</si>
  <si>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</si>
  <si>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</si>
  <si>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</si>
  <si>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</si>
  <si>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</si>
  <si>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</si>
  <si>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</si>
  <si>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</si>
  <si>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</si>
  <si>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</si>
  <si>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</si>
  <si>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</si>
  <si>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</si>
  <si>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</si>
  <si>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</si>
  <si>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</si>
  <si>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</si>
  <si>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</si>
  <si>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</si>
  <si>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</si>
  <si>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</si>
  <si>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</si>
  <si>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</si>
  <si>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</si>
  <si>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</si>
  <si>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</si>
  <si>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</si>
  <si>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</si>
  <si>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</si>
  <si>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</si>
  <si>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</si>
  <si>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</si>
  <si>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</si>
  <si>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</si>
  <si>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</si>
  <si>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</si>
  <si>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</si>
  <si>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</si>
  <si>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</si>
  <si>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</si>
  <si>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</si>
  <si>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</si>
  <si>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</si>
  <si>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</si>
  <si>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</si>
  <si>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</si>
  <si>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</si>
  <si>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</si>
  <si>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</si>
  <si>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</si>
  <si>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</si>
  <si>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</si>
  <si>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</si>
  <si>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</si>
  <si>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</si>
  <si>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</si>
  <si>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</si>
  <si>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</si>
  <si>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</si>
  <si>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</si>
  <si>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</si>
  <si>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</si>
  <si>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</si>
  <si>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</si>
  <si>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</si>
  <si>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</si>
  <si>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</si>
  <si>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</si>
  <si>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</si>
  <si>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</si>
  <si>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</si>
  <si>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</si>
  <si>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</si>
  <si>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</si>
  <si>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</si>
  <si>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</si>
  <si>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</si>
  <si>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</si>
  <si>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</si>
  <si>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</si>
  <si>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</si>
  <si>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</si>
  <si>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</si>
  <si>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</si>
  <si>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</si>
  <si>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</si>
  <si>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</si>
  <si>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</si>
  <si>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</si>
  <si>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</si>
  <si>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</si>
  <si>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</si>
  <si>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</si>
  <si>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</si>
  <si>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</si>
  <si>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</si>
  <si>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</si>
  <si>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</si>
  <si>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</si>
  <si>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</si>
  <si>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</si>
  <si>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</si>
  <si>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</si>
  <si>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</si>
  <si>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</si>
  <si>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</si>
  <si>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</si>
  <si>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</si>
  <si>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</si>
  <si>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</si>
  <si>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</si>
  <si>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</si>
  <si>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</si>
  <si>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</si>
  <si>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</si>
  <si>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</si>
  <si>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</si>
  <si>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</si>
  <si>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</si>
  <si>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</si>
  <si>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</si>
  <si>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</si>
  <si>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</si>
  <si>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</si>
  <si>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</si>
  <si>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</si>
  <si>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</si>
  <si>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</si>
  <si>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</si>
  <si>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</si>
  <si>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</si>
  <si>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</si>
  <si>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</si>
  <si>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</si>
  <si>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</si>
  <si>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</si>
  <si>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</si>
  <si>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</si>
  <si>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</si>
  <si>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</si>
  <si>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</si>
  <si>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</si>
  <si>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</si>
  <si>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</si>
  <si>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</si>
  <si>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</si>
  <si>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</si>
  <si>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</si>
  <si>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</si>
  <si>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</si>
  <si>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</si>
  <si>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</si>
  <si>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</si>
  <si>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</si>
  <si>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</si>
  <si>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</si>
  <si>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</si>
  <si>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</si>
  <si>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</si>
  <si>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</si>
  <si>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</si>
  <si>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</si>
  <si>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</si>
  <si>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</si>
  <si>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</si>
  <si>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</si>
  <si>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</si>
  <si>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</si>
  <si>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</si>
  <si>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</si>
  <si>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</si>
  <si>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</si>
  <si>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</si>
  <si>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</si>
  <si>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</si>
  <si>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</si>
  <si>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</si>
  <si>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</si>
  <si>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</si>
  <si>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</si>
  <si>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</si>
  <si>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</si>
  <si>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</si>
  <si>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</si>
  <si>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</si>
  <si>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</si>
  <si>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</si>
  <si>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</si>
  <si>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</si>
  <si>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</si>
  <si>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</si>
  <si>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</si>
  <si>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</si>
  <si>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</si>
  <si>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</si>
  <si>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</si>
  <si>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</si>
  <si>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</si>
  <si>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</si>
  <si>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</si>
  <si>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</si>
  <si>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</si>
  <si>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</si>
  <si>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</si>
  <si>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</si>
  <si>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</si>
  <si>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</si>
  <si>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</si>
  <si>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</si>
  <si>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</si>
  <si>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</si>
  <si>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</si>
  <si>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</si>
  <si>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</si>
  <si>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</si>
  <si>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</si>
  <si>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</si>
  <si>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</si>
  <si>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</si>
  <si>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</si>
  <si>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</si>
  <si>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</si>
  <si>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</si>
  <si>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</si>
  <si>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</si>
  <si>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</si>
  <si>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</si>
  <si>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</si>
  <si>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</si>
  <si>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</si>
  <si>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</si>
  <si>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</si>
  <si>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</si>
  <si>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</si>
  <si>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</si>
  <si>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</si>
  <si>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</si>
  <si>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</si>
  <si>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</si>
  <si>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</si>
  <si>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</si>
  <si>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</si>
  <si>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</si>
  <si>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</si>
  <si>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</si>
  <si>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</si>
  <si>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</si>
  <si>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</si>
  <si>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</si>
  <si>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</si>
  <si>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</si>
  <si>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</si>
  <si>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</si>
  <si>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</si>
  <si>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</si>
  <si>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</si>
  <si>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</si>
  <si>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</si>
  <si>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</si>
  <si>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</si>
  <si>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</si>
  <si>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</si>
  <si>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</si>
  <si>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</si>
  <si>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</si>
  <si>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</si>
  <si>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</si>
  <si>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</si>
  <si>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</si>
  <si>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</si>
  <si>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</si>
  <si>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</si>
  <si>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</si>
  <si>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</si>
  <si>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</si>
  <si>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</si>
  <si>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</si>
  <si>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</si>
  <si>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</si>
  <si>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</si>
  <si>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</si>
  <si>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</si>
  <si>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</si>
  <si>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</si>
  <si>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</si>
  <si>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</si>
  <si>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</si>
  <si>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</si>
  <si>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</si>
  <si>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</si>
  <si>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</si>
  <si>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</si>
  <si>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</si>
  <si>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</si>
  <si>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</si>
  <si>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</si>
  <si>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</si>
  <si>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</si>
  <si>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</si>
  <si>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</si>
  <si>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</si>
  <si>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</si>
  <si>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</si>
  <si>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</si>
  <si>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</si>
  <si>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</si>
  <si>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</si>
  <si>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</si>
  <si>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</si>
  <si>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</si>
  <si>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</si>
  <si>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</si>
  <si>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</si>
  <si>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</si>
  <si>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</si>
  <si>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</si>
  <si>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</si>
  <si>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</si>
  <si>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</si>
  <si>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</si>
  <si>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</si>
  <si>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</si>
  <si>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</si>
  <si>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</si>
  <si>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</si>
  <si>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</si>
  <si>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</si>
  <si>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</si>
  <si>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</si>
  <si>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</si>
  <si>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</si>
  <si>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</si>
  <si>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</si>
  <si>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</si>
  <si>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</si>
  <si>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</si>
  <si>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</si>
  <si>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</si>
  <si>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</si>
  <si>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</si>
  <si>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</si>
  <si>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</si>
  <si>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</si>
  <si>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</si>
  <si>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</si>
  <si>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</si>
  <si>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</si>
  <si>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</si>
  <si>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</si>
  <si>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</si>
  <si>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</si>
  <si>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</si>
  <si>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</si>
  <si>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</si>
  <si>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</si>
  <si>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</si>
  <si>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</si>
  <si>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</si>
  <si>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</si>
  <si>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</si>
  <si>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</si>
  <si>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</si>
  <si>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</si>
  <si>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</si>
  <si>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</si>
  <si>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</si>
  <si>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</si>
  <si>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</si>
  <si>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</si>
  <si>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</si>
  <si>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</si>
  <si>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</si>
  <si>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</si>
  <si>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</si>
  <si>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</si>
  <si>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</si>
  <si>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</si>
  <si>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</si>
  <si>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</si>
  <si>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</si>
  <si>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</si>
  <si>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</si>
  <si>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</si>
  <si>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</si>
  <si>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</si>
  <si>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</si>
  <si>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</si>
  <si>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</si>
  <si>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</si>
  <si>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</si>
  <si>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</si>
  <si>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</si>
  <si>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</si>
  <si>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</si>
  <si>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</si>
  <si>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</si>
  <si>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</si>
  <si>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</si>
  <si>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</si>
  <si>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</si>
  <si>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</si>
  <si>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</si>
  <si>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</si>
  <si>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</si>
  <si>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</si>
  <si>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</si>
  <si>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</si>
  <si>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</si>
  <si>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</si>
  <si>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</si>
  <si>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</si>
  <si>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</si>
  <si>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</si>
  <si>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</si>
  <si>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</si>
  <si>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</si>
  <si>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</si>
  <si>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</si>
  <si>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</si>
  <si>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</si>
  <si>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</si>
  <si>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</si>
  <si>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</si>
  <si>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</si>
  <si>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</si>
  <si>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</si>
  <si>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</si>
  <si>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</si>
  <si>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</si>
  <si>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</si>
  <si>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</si>
  <si>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</si>
  <si>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</si>
  <si>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</si>
  <si>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</si>
  <si>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</si>
  <si>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</si>
  <si>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</si>
  <si>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</si>
  <si>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</si>
  <si>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</si>
  <si>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</si>
  <si>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</si>
  <si>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</si>
  <si>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</si>
  <si>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</si>
  <si>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</si>
  <si>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</si>
  <si>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</si>
  <si>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</si>
  <si>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</si>
  <si>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</si>
  <si>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</si>
  <si>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</si>
  <si>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</si>
  <si>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</si>
  <si>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</si>
  <si>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</si>
  <si>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</si>
  <si>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</si>
  <si>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</si>
  <si>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</si>
  <si>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</si>
  <si>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</si>
  <si>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</si>
  <si>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</si>
  <si>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</si>
  <si>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</si>
  <si>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</si>
  <si>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</si>
  <si>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</si>
  <si>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</si>
  <si>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</si>
  <si>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</si>
  <si>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</si>
  <si>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</si>
  <si>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</si>
  <si>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</si>
  <si>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</si>
  <si>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</si>
  <si>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</si>
  <si>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</si>
  <si>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</si>
  <si>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</si>
  <si>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</si>
  <si>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</si>
  <si>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</si>
  <si>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</si>
  <si>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</si>
  <si>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</si>
  <si>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</si>
  <si>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</si>
  <si>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</si>
  <si>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</si>
  <si>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</si>
  <si>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</si>
  <si>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</si>
  <si>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</si>
  <si>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</si>
  <si>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</si>
  <si>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</si>
  <si>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</si>
  <si>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</si>
  <si>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</si>
  <si>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</si>
  <si>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</si>
  <si>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</si>
  <si>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</si>
  <si>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</si>
  <si>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</si>
  <si>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</si>
  <si>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</si>
  <si>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</si>
  <si>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</si>
  <si>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</si>
  <si>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</si>
  <si>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</si>
  <si>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</si>
  <si>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</si>
  <si>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</si>
  <si>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</si>
  <si>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</si>
  <si>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</si>
  <si>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</si>
  <si>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</si>
  <si>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</si>
  <si>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</si>
  <si>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</si>
  <si>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</si>
  <si>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</si>
  <si>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</si>
  <si>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</si>
  <si>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</si>
  <si>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</si>
  <si>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</si>
  <si>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</si>
  <si>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</si>
  <si>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</si>
  <si>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</si>
  <si>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</si>
  <si>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</si>
  <si>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</si>
  <si>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</si>
  <si>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</si>
  <si>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</si>
  <si>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</si>
  <si>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</si>
  <si>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</si>
  <si>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</si>
  <si>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</si>
  <si>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</si>
  <si>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</si>
  <si>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</si>
  <si>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</si>
  <si>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</si>
  <si>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</si>
  <si>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</si>
  <si>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</si>
  <si>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</si>
  <si>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</si>
  <si>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</si>
  <si>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</si>
  <si>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</si>
  <si>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</si>
  <si>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</si>
  <si>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</si>
  <si>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</si>
  <si>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</si>
  <si>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</si>
  <si>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</si>
  <si>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</si>
  <si>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</si>
  <si>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</si>
  <si>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</si>
  <si>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</si>
  <si>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</si>
  <si>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</si>
  <si>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</si>
  <si>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</si>
  <si>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</si>
  <si>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</si>
  <si>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</si>
  <si>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</si>
  <si>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</si>
  <si>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</si>
  <si>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</si>
  <si>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</si>
  <si>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</si>
  <si>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</si>
  <si>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</si>
  <si>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</si>
  <si>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</si>
  <si>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</si>
  <si>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</si>
  <si>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</si>
  <si>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</si>
  <si>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</si>
  <si>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</si>
  <si>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</si>
  <si>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</si>
  <si>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</si>
  <si>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</si>
  <si>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</si>
  <si>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</si>
  <si>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</si>
  <si>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</si>
  <si>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</si>
  <si>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</si>
  <si>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</si>
  <si>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</si>
  <si>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</si>
  <si>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</si>
  <si>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</si>
  <si>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</si>
  <si>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</si>
  <si>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</si>
  <si>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</si>
  <si>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</si>
  <si>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</si>
  <si>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</si>
  <si>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</si>
  <si>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</si>
  <si>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</si>
  <si>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</si>
  <si>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</si>
  <si>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</si>
  <si>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</si>
  <si>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</si>
  <si>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</si>
  <si>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</si>
  <si>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</si>
  <si>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</si>
  <si>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</si>
  <si>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</si>
  <si>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</si>
  <si>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</si>
  <si>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</si>
  <si>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</si>
  <si>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</si>
  <si>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</si>
  <si>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</si>
  <si>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</si>
  <si>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</si>
  <si>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</si>
  <si>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</si>
  <si>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</si>
  <si>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</si>
  <si>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</si>
  <si>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</si>
  <si>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</si>
  <si>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</si>
  <si>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</si>
  <si>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</si>
  <si>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</si>
  <si>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</si>
  <si>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</si>
  <si>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</si>
  <si>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</si>
  <si>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</si>
  <si>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</si>
  <si>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</si>
  <si>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</si>
  <si>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</si>
  <si>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</si>
  <si>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</si>
  <si>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</si>
  <si>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</si>
  <si>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</si>
  <si>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</si>
  <si>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</si>
  <si>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</si>
  <si>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</si>
  <si>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</si>
  <si>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</si>
  <si>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</si>
  <si>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</si>
  <si>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</si>
  <si>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</si>
  <si>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</si>
  <si>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</si>
  <si>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</si>
  <si>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</si>
  <si>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</si>
  <si>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</si>
  <si>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</si>
  <si>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</si>
  <si>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</si>
  <si>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</si>
  <si>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</si>
  <si>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</si>
  <si>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</si>
  <si>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</si>
  <si>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</si>
  <si>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</si>
  <si>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</si>
  <si>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</si>
  <si>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</si>
  <si>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</si>
  <si>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</si>
  <si>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</si>
  <si>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</si>
  <si>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</si>
  <si>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</si>
  <si>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</si>
  <si>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</si>
  <si>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</si>
  <si>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</si>
  <si>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</si>
  <si>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</si>
  <si>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</si>
  <si>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</si>
  <si>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</si>
  <si>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</si>
  <si>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</si>
  <si>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</si>
  <si>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</si>
  <si>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</si>
  <si>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</si>
  <si>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</si>
  <si>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</si>
  <si>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</si>
  <si>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</si>
  <si>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</si>
  <si>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</si>
  <si>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</si>
  <si>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</si>
  <si>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</si>
  <si>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</si>
  <si>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</si>
  <si>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</si>
  <si>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</si>
  <si>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</si>
  <si>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</si>
  <si>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</si>
  <si>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</si>
  <si>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</si>
  <si>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</si>
  <si>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</si>
  <si>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</si>
  <si>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</si>
  <si>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</si>
  <si>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</si>
  <si>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</si>
  <si>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</si>
  <si>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</si>
  <si>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</si>
  <si>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</si>
  <si>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</si>
  <si>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</si>
  <si>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</si>
  <si>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</si>
  <si>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</si>
  <si>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</si>
  <si>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</si>
  <si>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</si>
  <si>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</si>
  <si>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</si>
  <si>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</si>
  <si>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</si>
  <si>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</si>
  <si>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</si>
  <si>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</si>
  <si>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</si>
  <si>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</si>
  <si>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</si>
  <si>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</si>
  <si>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</si>
  <si>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</si>
  <si>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</si>
  <si>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</si>
  <si>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</si>
  <si>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</si>
  <si>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</si>
  <si>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</si>
  <si>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</si>
  <si>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</si>
  <si>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</si>
  <si>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</si>
  <si>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</si>
  <si>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</si>
  <si>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</si>
  <si>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</si>
  <si>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</si>
  <si>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</si>
  <si>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</si>
  <si>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</si>
  <si>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</si>
  <si>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</si>
  <si>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</si>
  <si>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</si>
  <si>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</si>
  <si>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</si>
  <si>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</si>
  <si>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</si>
  <si>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</si>
  <si>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</si>
  <si>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</si>
  <si>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</si>
  <si>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</si>
  <si>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</si>
  <si>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</si>
  <si>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</si>
  <si>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</si>
  <si>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</si>
  <si>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</si>
  <si>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</si>
  <si>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</si>
  <si>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</si>
  <si>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</si>
  <si>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</si>
  <si>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</si>
  <si>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</si>
  <si>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</si>
  <si>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</si>
  <si>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</si>
  <si>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</si>
  <si>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</si>
  <si>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</si>
  <si>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</si>
  <si>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</si>
  <si>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</si>
  <si>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</si>
  <si>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</si>
  <si>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</si>
  <si>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</si>
  <si>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</si>
  <si>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</si>
  <si>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</si>
  <si>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</si>
  <si>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</si>
  <si>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</si>
  <si>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</si>
  <si>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</si>
  <si>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</si>
  <si>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</si>
  <si>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</si>
  <si>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</si>
  <si>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</si>
  <si>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</si>
  <si>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</si>
  <si>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</si>
  <si>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</si>
  <si>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</si>
  <si>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</si>
  <si>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</si>
  <si>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</si>
  <si>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</si>
  <si>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</si>
  <si>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</si>
  <si>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</si>
  <si>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</si>
  <si>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</si>
  <si>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</si>
  <si>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</si>
  <si>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</si>
  <si>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</si>
  <si>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</si>
  <si>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</si>
  <si>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</si>
  <si>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</si>
  <si>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</si>
  <si>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</si>
  <si>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</si>
  <si>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</si>
  <si>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</si>
  <si>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</si>
  <si>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</si>
  <si>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</si>
  <si>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</si>
  <si>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</si>
  <si>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</si>
  <si>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</si>
  <si>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</si>
  <si>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</si>
  <si>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</si>
  <si>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</si>
  <si>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</si>
  <si>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</si>
  <si>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</si>
  <si>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</si>
  <si>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</si>
  <si>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</si>
  <si>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</si>
  <si>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</si>
  <si>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</si>
  <si>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</si>
  <si>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</si>
  <si>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</si>
  <si>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</si>
  <si>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</si>
  <si>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</si>
  <si>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</si>
  <si>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</si>
  <si>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</si>
  <si>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</si>
  <si>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</si>
  <si>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</si>
  <si>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</si>
  <si>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</si>
  <si>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</si>
  <si>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</si>
  <si>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</si>
  <si>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</si>
  <si>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</si>
  <si>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</si>
  <si>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</si>
  <si>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</si>
  <si>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</si>
  <si>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</si>
  <si>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</si>
  <si>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</si>
  <si>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</si>
  <si>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</si>
  <si>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</si>
  <si>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</si>
  <si>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</si>
  <si>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</si>
  <si>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</si>
  <si>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</si>
  <si>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</si>
  <si>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</si>
  <si>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</si>
  <si>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</si>
  <si>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</si>
  <si>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</si>
  <si>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</si>
  <si>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</si>
  <si>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</si>
  <si>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</si>
  <si>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</si>
  <si>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</si>
  <si>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</si>
  <si>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</si>
  <si>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</si>
  <si>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</si>
  <si>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</si>
  <si>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</si>
  <si>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</si>
  <si>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</si>
  <si>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</si>
  <si>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</si>
  <si>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</si>
  <si>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</si>
  <si>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</si>
  <si>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</si>
  <si>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</si>
  <si>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</si>
  <si>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</si>
  <si>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</si>
  <si>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</si>
  <si>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</si>
  <si>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</si>
  <si>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</si>
  <si>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</si>
  <si>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</si>
  <si>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</si>
  <si>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</si>
  <si>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</si>
  <si>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</si>
  <si>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</si>
  <si>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</si>
  <si>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</si>
  <si>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</si>
  <si>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</si>
  <si>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</si>
  <si>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</si>
  <si>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</si>
  <si>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</si>
  <si>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</si>
  <si>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</si>
  <si>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</si>
  <si>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</si>
  <si>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</si>
  <si>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</si>
  <si>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</si>
  <si>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</si>
  <si>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</si>
  <si>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</si>
  <si>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</si>
  <si>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</si>
  <si>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</si>
  <si>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</si>
  <si>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</si>
  <si>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</si>
  <si>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</si>
  <si>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</si>
  <si>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</si>
  <si>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</si>
  <si>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</si>
  <si>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</si>
  <si>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</si>
  <si>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</si>
  <si>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</si>
  <si>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</si>
  <si>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</si>
  <si>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</si>
  <si>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</si>
  <si>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</si>
  <si>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</si>
  <si>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</si>
  <si>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</si>
  <si>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</si>
  <si>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</si>
  <si>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</si>
  <si>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</si>
  <si>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</si>
  <si>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</si>
  <si>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</si>
  <si>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</si>
  <si>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</si>
  <si>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</si>
  <si>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</si>
  <si>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</si>
  <si>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</si>
  <si>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</si>
  <si>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</si>
  <si>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</si>
  <si>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</si>
  <si>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</si>
  <si>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</si>
  <si>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</si>
  <si>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</si>
  <si>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</si>
  <si>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</si>
  <si>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</si>
  <si>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</si>
  <si>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</si>
  <si>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</si>
  <si>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</si>
  <si>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</si>
  <si>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</si>
  <si>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</si>
  <si>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</si>
  <si>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</si>
  <si>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</si>
  <si>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</si>
  <si>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</si>
  <si>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</si>
  <si>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</si>
  <si>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</si>
  <si>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</si>
  <si>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</si>
  <si>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</si>
  <si>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</si>
  <si>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</si>
  <si>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</si>
  <si>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</si>
  <si>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</si>
  <si>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</si>
  <si>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</si>
  <si>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</si>
  <si>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</si>
  <si>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</si>
  <si>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</si>
  <si>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</si>
  <si>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</si>
  <si>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</si>
  <si>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</si>
  <si>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</si>
  <si>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</si>
  <si>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</si>
  <si>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</si>
  <si>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</si>
  <si>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</si>
  <si>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</si>
  <si>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</si>
  <si>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</si>
  <si>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</si>
  <si>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</si>
  <si>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</si>
  <si>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</si>
  <si>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</si>
  <si>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</si>
  <si>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</si>
  <si>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</si>
  <si>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</si>
  <si>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</si>
  <si>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</si>
  <si>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</si>
  <si>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</si>
  <si>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</si>
  <si>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</si>
  <si>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</si>
  <si>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</si>
  <si>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</si>
  <si>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</si>
  <si>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</si>
  <si>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</si>
  <si>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</si>
  <si>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</si>
  <si>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</si>
  <si>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</si>
  <si>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</si>
  <si>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</si>
  <si>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</si>
  <si>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</si>
  <si>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</si>
  <si>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</si>
  <si>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</si>
  <si>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</si>
  <si>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</si>
  <si>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</si>
  <si>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</si>
  <si>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</si>
  <si>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</si>
  <si>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</si>
  <si>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</si>
  <si>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</si>
  <si>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</si>
  <si>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</si>
  <si>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</si>
  <si>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</si>
  <si>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</si>
  <si>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</si>
  <si>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</si>
  <si>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</si>
  <si>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</si>
  <si>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</si>
  <si>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</si>
  <si>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</si>
  <si>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</si>
  <si>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</si>
  <si>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</si>
  <si>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</si>
  <si>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</si>
  <si>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</si>
  <si>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</si>
  <si>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</si>
  <si>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</si>
  <si>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</si>
  <si>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</si>
  <si>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</si>
  <si>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</si>
  <si>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</si>
  <si>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</si>
  <si>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</si>
  <si>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</si>
  <si>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</si>
  <si>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</si>
  <si>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</si>
  <si>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</si>
  <si>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</si>
  <si>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</si>
  <si>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</si>
  <si>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</si>
  <si>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</si>
  <si>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</si>
  <si>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</si>
  <si>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</si>
  <si>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</si>
  <si>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</si>
  <si>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</si>
  <si>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</si>
  <si>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</si>
  <si>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</si>
  <si>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</si>
  <si>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</si>
  <si>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</si>
  <si>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</si>
  <si>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</si>
  <si>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</si>
  <si>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</si>
  <si>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</si>
  <si>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</si>
  <si>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</si>
  <si>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</si>
  <si>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</si>
  <si>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</si>
  <si>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</si>
  <si>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</si>
  <si>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</si>
  <si>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</si>
  <si>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</si>
  <si>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</si>
  <si>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</si>
  <si>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</si>
  <si>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</si>
  <si>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</si>
  <si>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</si>
  <si>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</si>
  <si>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</si>
  <si>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</si>
  <si>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</si>
  <si>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</si>
  <si>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</si>
  <si>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</si>
  <si>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</si>
  <si>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</si>
  <si>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</si>
  <si>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</si>
  <si>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</si>
  <si>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</si>
  <si>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</si>
  <si>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</si>
  <si>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</si>
  <si>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</si>
  <si>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</si>
  <si>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</si>
  <si>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</si>
  <si>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</si>
  <si>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</si>
  <si>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</si>
  <si>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</si>
  <si>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</si>
  <si>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</si>
  <si>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</si>
  <si>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</si>
  <si>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</si>
  <si>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</si>
  <si>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</si>
  <si>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</si>
  <si>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</si>
  <si>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</si>
  <si>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</si>
  <si>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</si>
  <si>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</si>
  <si>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</si>
  <si>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</si>
  <si>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</si>
  <si>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</si>
  <si>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</si>
  <si>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</si>
  <si>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</si>
  <si>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</si>
  <si>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</si>
  <si>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</si>
  <si>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</si>
  <si>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</si>
  <si>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</si>
  <si>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</si>
  <si>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</si>
  <si>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</si>
  <si>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</si>
  <si>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</si>
  <si>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</si>
  <si>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</si>
  <si>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</si>
  <si>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</si>
  <si>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</si>
  <si>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</si>
  <si>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</si>
  <si>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</si>
  <si>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</si>
  <si>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</si>
  <si>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</si>
  <si>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</si>
  <si>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</si>
  <si>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</si>
  <si>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</si>
  <si>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</si>
  <si>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</si>
  <si>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</si>
  <si>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</si>
  <si>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</si>
  <si>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</si>
  <si>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</si>
  <si>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</si>
  <si>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</si>
  <si>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</si>
  <si>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</si>
  <si>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</si>
  <si>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</si>
  <si>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</si>
  <si>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</si>
  <si>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</si>
  <si>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</si>
  <si>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</si>
  <si>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</si>
  <si>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</si>
  <si>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</si>
  <si>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</si>
  <si>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</si>
  <si>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</si>
  <si>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</si>
  <si>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</si>
  <si>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</si>
  <si>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</si>
  <si>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</si>
  <si>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</si>
  <si>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</si>
  <si>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</si>
  <si>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</si>
  <si>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</si>
  <si>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</si>
  <si>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</si>
  <si>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</si>
  <si>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</si>
  <si>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</si>
  <si>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</si>
  <si>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</si>
  <si>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</si>
  <si>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</si>
  <si>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</si>
  <si>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</si>
  <si>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</si>
  <si>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</si>
  <si>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</si>
  <si>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</si>
  <si>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</si>
  <si>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</si>
  <si>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</si>
  <si>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</si>
  <si>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</si>
  <si>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</si>
  <si>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</si>
  <si>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</si>
  <si>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</si>
  <si>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</si>
  <si>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</si>
  <si>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</si>
  <si>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</si>
  <si>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</si>
  <si>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</si>
  <si>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</si>
  <si>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</si>
  <si>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</si>
  <si>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</si>
  <si>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</si>
  <si>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</si>
  <si>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</si>
  <si>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</si>
  <si>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</si>
  <si>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</si>
  <si>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</si>
  <si>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</si>
  <si>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</si>
  <si>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</si>
  <si>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</si>
  <si>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</si>
  <si>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</si>
  <si>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</si>
  <si>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</si>
  <si>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</si>
  <si>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</si>
  <si>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</si>
  <si>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</si>
  <si>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</si>
  <si>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</si>
  <si>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</si>
  <si>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</si>
  <si>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</si>
  <si>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</si>
  <si>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</si>
  <si>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</si>
  <si>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</si>
  <si>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</si>
  <si>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</si>
  <si>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</si>
  <si>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</si>
  <si>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</si>
  <si>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</si>
  <si>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</si>
  <si>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</si>
  <si>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</si>
  <si>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</si>
  <si>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</si>
  <si>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</si>
  <si>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</si>
  <si>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</si>
  <si>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</si>
  <si>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</si>
  <si>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</si>
  <si>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</si>
  <si>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</si>
  <si>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</si>
  <si>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</si>
  <si>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</si>
  <si>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</si>
  <si>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</si>
  <si>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</si>
  <si>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</si>
  <si>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</si>
  <si>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</si>
  <si>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</si>
  <si>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</si>
  <si>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</si>
  <si>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</si>
  <si>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</si>
  <si>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</si>
  <si>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</si>
  <si>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</si>
  <si>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</si>
  <si>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</si>
  <si>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</si>
  <si>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</si>
  <si>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</si>
  <si>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</si>
  <si>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</si>
  <si>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</si>
  <si>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</si>
  <si>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</si>
  <si>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</si>
  <si>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</si>
  <si>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</si>
  <si>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</si>
  <si>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</si>
  <si>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</si>
  <si>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</si>
  <si>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</si>
  <si>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</si>
  <si>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</si>
  <si>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</si>
  <si>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</si>
  <si>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</si>
  <si>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</si>
  <si>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</si>
  <si>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</si>
  <si>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</si>
  <si>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</si>
  <si>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</si>
  <si>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</si>
  <si>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</si>
  <si>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</si>
  <si>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</si>
  <si>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</si>
  <si>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</si>
  <si>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</si>
  <si>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</si>
  <si>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</si>
  <si>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</si>
  <si>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</si>
  <si>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</si>
  <si>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</si>
  <si>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</si>
  <si>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</si>
  <si>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</si>
  <si>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</si>
  <si>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</si>
  <si>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</si>
  <si>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</si>
  <si>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</si>
  <si>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</si>
  <si>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</si>
  <si>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</si>
  <si>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</si>
  <si>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</si>
  <si>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</si>
  <si>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</si>
  <si>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</si>
  <si>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</si>
  <si>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</si>
  <si>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</si>
  <si>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</si>
  <si>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</si>
  <si>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</si>
  <si>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</si>
  <si>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</si>
  <si>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</si>
  <si>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</si>
  <si>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</si>
  <si>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</si>
  <si>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</si>
  <si>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</si>
  <si>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</si>
  <si>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</si>
  <si>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</si>
  <si>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</si>
  <si>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</si>
  <si>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</si>
  <si>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</si>
  <si>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</si>
  <si>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</si>
  <si>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</si>
  <si>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</si>
  <si>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</si>
  <si>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</si>
  <si>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</si>
  <si>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</si>
  <si>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</si>
  <si>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</si>
  <si>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</si>
  <si>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</si>
  <si>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</si>
  <si>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</si>
  <si>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</si>
  <si>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</si>
  <si>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</si>
  <si>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</si>
  <si>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</si>
  <si>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</si>
  <si>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</si>
  <si>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</si>
  <si>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</si>
  <si>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</si>
  <si>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</si>
  <si>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</si>
  <si>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</si>
  <si>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</si>
  <si>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</si>
  <si>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</si>
  <si>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</si>
  <si>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</si>
  <si>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</si>
  <si>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</si>
  <si>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</si>
  <si>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</si>
  <si>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</si>
  <si>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</si>
  <si>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</si>
  <si>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</si>
  <si>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</si>
  <si>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</si>
  <si>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</si>
  <si>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</si>
  <si>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</si>
  <si>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</si>
  <si>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</si>
  <si>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</si>
  <si>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</si>
  <si>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</si>
  <si>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</si>
  <si>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</si>
  <si>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</si>
  <si>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</si>
  <si>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</si>
  <si>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</si>
  <si>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</si>
  <si>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</si>
  <si>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</si>
  <si>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</si>
  <si>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</si>
  <si>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</si>
  <si>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</si>
  <si>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</si>
  <si>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</si>
  <si>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</si>
  <si>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</si>
  <si>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</si>
  <si>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</si>
  <si>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</si>
  <si>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</si>
  <si>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</si>
  <si>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</si>
  <si>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</si>
  <si>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</si>
  <si>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</si>
  <si>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</si>
  <si>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</si>
  <si>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</si>
  <si>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</si>
  <si>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</si>
  <si>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</si>
  <si>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</si>
  <si>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</si>
  <si>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</si>
  <si>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</si>
  <si>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</si>
  <si>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</si>
  <si>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</si>
  <si>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</si>
  <si>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</si>
  <si>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</si>
  <si>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</si>
  <si>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</si>
  <si>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</si>
  <si>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</si>
  <si>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</si>
  <si>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</si>
  <si>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</si>
  <si>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</si>
  <si>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</si>
  <si>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</si>
  <si>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</si>
  <si>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</si>
  <si>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</si>
  <si>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</si>
  <si>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</si>
  <si>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</si>
  <si>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</si>
  <si>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</si>
  <si>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</si>
  <si>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</si>
  <si>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</si>
  <si>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</si>
  <si>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</si>
  <si>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</si>
  <si>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</si>
  <si>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</si>
  <si>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</si>
  <si>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</si>
  <si>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</si>
  <si>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</si>
  <si>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</si>
  <si>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</si>
  <si>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</si>
  <si>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</si>
  <si>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</si>
  <si>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</si>
  <si>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</si>
  <si>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</si>
  <si>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</si>
  <si>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</si>
  <si>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</si>
  <si>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</si>
  <si>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</si>
  <si>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</si>
  <si>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</si>
  <si>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</si>
  <si>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</si>
  <si>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</si>
  <si>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</si>
  <si>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</si>
  <si>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</si>
  <si>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</si>
  <si>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</si>
  <si>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</si>
  <si>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</si>
  <si>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</si>
  <si>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</si>
  <si>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</si>
  <si>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</si>
  <si>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</si>
  <si>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</si>
  <si>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</si>
  <si>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</si>
  <si>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</si>
  <si>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</si>
  <si>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</si>
  <si>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</si>
  <si>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</si>
  <si>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</si>
  <si>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</si>
  <si>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</si>
  <si>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</si>
  <si>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</si>
  <si>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</si>
  <si>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</si>
  <si>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</si>
  <si>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</si>
  <si>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</si>
  <si>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</si>
  <si>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</si>
  <si>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</si>
  <si>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</si>
  <si>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</si>
  <si>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</si>
  <si>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</si>
  <si>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</si>
  <si>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</si>
  <si>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</si>
  <si>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</si>
  <si>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</si>
  <si>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</si>
  <si>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</si>
  <si>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</si>
  <si>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</si>
  <si>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</si>
  <si>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</si>
  <si>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</si>
  <si>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</si>
  <si>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</si>
  <si>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</si>
  <si>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</si>
  <si>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</si>
  <si>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</si>
  <si>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</si>
  <si>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</si>
  <si>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</si>
  <si>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</si>
  <si>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</si>
  <si>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</si>
  <si>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</si>
  <si>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</si>
  <si>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</si>
  <si>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</si>
  <si>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</si>
  <si>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</si>
  <si>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</si>
  <si>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</si>
  <si>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</si>
  <si>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</si>
  <si>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</si>
  <si>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</si>
  <si>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</si>
  <si>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</si>
  <si>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</si>
  <si>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</si>
  <si>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</si>
  <si>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</si>
  <si>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</si>
  <si>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</si>
  <si>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</si>
  <si>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</si>
  <si>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</si>
  <si>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</si>
  <si>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</si>
  <si>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</si>
  <si>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</si>
  <si>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</si>
  <si>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</si>
  <si>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</si>
  <si>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</si>
  <si>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</si>
  <si>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</si>
  <si>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</si>
  <si>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</si>
  <si>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</si>
  <si>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</si>
  <si>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</si>
  <si>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</si>
  <si>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</si>
  <si>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</si>
  <si>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</si>
  <si>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</si>
  <si>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</si>
  <si>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</si>
  <si>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</si>
  <si>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</si>
  <si>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</si>
  <si>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</si>
  <si>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</si>
  <si>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</si>
  <si>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</si>
  <si>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</si>
  <si>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</si>
  <si>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</si>
  <si>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</si>
  <si>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</si>
  <si>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</si>
  <si>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</si>
  <si>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</si>
  <si>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</si>
  <si>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</si>
  <si>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</si>
  <si>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</si>
  <si>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</si>
  <si>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</si>
  <si>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</si>
  <si>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</si>
  <si>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</si>
  <si>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</si>
  <si>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</si>
  <si>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</si>
  <si>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</si>
  <si>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</si>
  <si>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</si>
  <si>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</si>
  <si>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</si>
  <si>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</si>
  <si>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</si>
  <si>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</si>
  <si>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</si>
  <si>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</si>
  <si>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</si>
  <si>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</si>
  <si>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</si>
  <si>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</si>
  <si>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</si>
  <si>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</si>
  <si>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</si>
  <si>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</si>
  <si>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</si>
  <si>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</si>
  <si>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</si>
  <si>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</si>
  <si>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</si>
  <si>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</si>
  <si>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</si>
  <si>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</si>
  <si>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</si>
  <si>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</si>
  <si>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</si>
  <si>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</si>
  <si>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</si>
  <si>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</si>
  <si>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</si>
  <si>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</si>
  <si>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</si>
  <si>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</si>
  <si>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</si>
  <si>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</si>
  <si>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</si>
  <si>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</si>
  <si>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</si>
  <si>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</si>
  <si>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</si>
  <si>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</si>
  <si>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</si>
  <si>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</si>
  <si>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</si>
  <si>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</si>
  <si>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</si>
  <si>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</si>
  <si>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</si>
  <si>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</si>
  <si>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</si>
  <si>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</si>
  <si>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</si>
  <si>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</si>
  <si>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</si>
  <si>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</si>
  <si>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</si>
  <si>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</si>
  <si>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</si>
  <si>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</si>
  <si>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</si>
  <si>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</si>
  <si>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</si>
  <si>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</si>
  <si>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</si>
  <si>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</si>
  <si>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</si>
  <si>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</si>
  <si>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</si>
  <si>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</si>
  <si>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</si>
  <si>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</si>
  <si>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</si>
  <si>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</si>
  <si>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</si>
  <si>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</si>
  <si>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</si>
  <si>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</si>
  <si>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</si>
  <si>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</si>
  <si>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</si>
  <si>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</si>
  <si>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</si>
  <si>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</si>
  <si>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</si>
  <si>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</si>
  <si>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</si>
  <si>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</si>
  <si>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</si>
  <si>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</si>
  <si>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</si>
  <si>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</si>
  <si>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</si>
  <si>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</si>
  <si>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</si>
  <si>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</si>
  <si>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</si>
  <si>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</si>
  <si>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</si>
  <si>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</si>
  <si>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</si>
  <si>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</si>
  <si>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</si>
  <si>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</si>
  <si>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</si>
  <si>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</si>
  <si>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</si>
  <si>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</si>
  <si>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</si>
  <si>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</si>
  <si>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</si>
  <si>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</si>
  <si>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</si>
  <si>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</si>
  <si>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</si>
  <si>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</si>
  <si>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</si>
  <si>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</si>
  <si>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</si>
  <si>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</si>
  <si>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</si>
  <si>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</si>
  <si>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</si>
  <si>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</si>
  <si>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</si>
  <si>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</si>
  <si>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</si>
  <si>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</si>
  <si>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</si>
  <si>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</si>
  <si>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</si>
  <si>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</si>
  <si>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</si>
  <si>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</si>
  <si>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</si>
  <si>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</si>
  <si>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</si>
  <si>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</si>
  <si>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</si>
  <si>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</si>
  <si>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</si>
  <si>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</si>
  <si>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</si>
  <si>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</si>
  <si>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</si>
  <si>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</si>
  <si>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</si>
  <si>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</si>
  <si>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</si>
  <si>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</si>
  <si>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</si>
  <si>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</si>
  <si>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</si>
  <si>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</si>
  <si>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</si>
  <si>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</si>
  <si>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</si>
  <si>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</si>
  <si>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</si>
  <si>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</si>
  <si>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</si>
  <si>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</si>
  <si>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</si>
  <si>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</si>
  <si>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</si>
  <si>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</si>
  <si>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</si>
  <si>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</si>
  <si>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</si>
  <si>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</si>
  <si>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</si>
  <si>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</si>
  <si>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</si>
  <si>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</si>
  <si>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</si>
  <si>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</si>
  <si>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</si>
  <si>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</si>
  <si>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</si>
  <si>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</si>
  <si>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</si>
  <si>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</si>
  <si>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</si>
  <si>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</si>
  <si>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</si>
  <si>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</si>
  <si>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</si>
  <si>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</si>
  <si>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</si>
  <si>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</si>
  <si>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</si>
  <si>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</si>
  <si>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</si>
  <si>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</si>
  <si>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</si>
  <si>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</si>
  <si>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</si>
  <si>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</si>
  <si>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</si>
  <si>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</si>
  <si>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</si>
  <si>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</si>
  <si>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</si>
  <si>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</si>
  <si>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</si>
  <si>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</si>
  <si>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</si>
  <si>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</si>
  <si>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</si>
  <si>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</si>
  <si>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</si>
  <si>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</si>
  <si>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</si>
  <si>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</si>
  <si>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</si>
  <si>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</si>
  <si>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</si>
  <si>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</si>
  <si>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</si>
  <si>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</si>
  <si>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</si>
  <si>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</si>
  <si>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</si>
  <si>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</si>
  <si>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</si>
  <si>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</si>
  <si>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</si>
  <si>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</si>
  <si>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</si>
  <si>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</si>
  <si>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</si>
  <si>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</si>
  <si>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</si>
  <si>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</si>
  <si>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</si>
  <si>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</si>
  <si>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</si>
  <si>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</si>
  <si>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</si>
  <si>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</si>
  <si>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</si>
  <si>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</si>
  <si>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</si>
  <si>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</si>
  <si>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</si>
  <si>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</si>
  <si>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</si>
  <si>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</si>
  <si>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</si>
  <si>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</si>
  <si>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</si>
  <si>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</si>
  <si>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</si>
  <si>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</si>
  <si>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</si>
  <si>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</si>
  <si>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</si>
  <si>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</si>
  <si>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</si>
  <si>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</si>
  <si>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</si>
  <si>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</si>
  <si>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</si>
  <si>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</si>
  <si>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</si>
  <si>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</si>
  <si>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</si>
  <si>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</si>
  <si>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</si>
  <si>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</si>
  <si>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</si>
  <si>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</si>
  <si>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</si>
  <si>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</si>
  <si>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</si>
  <si>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</si>
  <si>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</si>
  <si>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</si>
  <si>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</si>
  <si>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</si>
  <si>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</si>
  <si>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</si>
  <si>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</si>
  <si>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</si>
  <si>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</si>
  <si>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</si>
  <si>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</si>
  <si>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</si>
  <si>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</si>
  <si>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</si>
  <si>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</si>
  <si>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</si>
  <si>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</si>
  <si>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</si>
  <si>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</si>
  <si>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</si>
  <si>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</si>
  <si>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</si>
  <si>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</si>
  <si>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</si>
  <si>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</si>
  <si>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</si>
  <si>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</si>
  <si>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</si>
  <si>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</si>
  <si>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</si>
  <si>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</si>
  <si>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</si>
  <si>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</si>
  <si>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</si>
  <si>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</si>
  <si>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</si>
  <si>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</si>
  <si>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</si>
  <si>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</si>
  <si>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</si>
  <si>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</si>
  <si>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</si>
  <si>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</si>
  <si>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</si>
  <si>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</si>
  <si>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</si>
  <si>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</si>
  <si>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</si>
  <si>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</si>
  <si>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</si>
  <si>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</si>
  <si>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</si>
  <si>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</si>
  <si>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</si>
  <si>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</si>
  <si>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</si>
  <si>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</si>
  <si>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</si>
  <si>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</si>
  <si>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</si>
  <si>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</si>
  <si>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</si>
  <si>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</si>
  <si>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</si>
  <si>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</si>
  <si>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</si>
  <si>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</si>
  <si>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</si>
  <si>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</si>
  <si>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</si>
  <si>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</si>
  <si>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</si>
  <si>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</si>
  <si>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</si>
  <si>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</si>
  <si>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</si>
  <si>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</si>
  <si>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</si>
  <si>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</si>
  <si>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</si>
  <si>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</si>
  <si>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</si>
  <si>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</si>
  <si>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</si>
  <si>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</si>
  <si>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</si>
  <si>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</si>
  <si>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</si>
  <si>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</si>
  <si>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</si>
  <si>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</si>
  <si>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</si>
  <si>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</si>
  <si>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</si>
  <si>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</si>
  <si>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</si>
  <si>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</si>
  <si>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</si>
  <si>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</si>
  <si>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</si>
  <si>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</si>
  <si>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</si>
  <si>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</si>
  <si>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</si>
  <si>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</si>
  <si>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</si>
  <si>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</si>
  <si>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</si>
  <si>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</si>
  <si>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</si>
  <si>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</si>
  <si>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</si>
  <si>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</si>
  <si>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</si>
  <si>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</si>
  <si>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</si>
  <si>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</si>
  <si>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</si>
  <si>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</si>
  <si>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</si>
  <si>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</si>
  <si>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</si>
  <si>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</si>
  <si>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</si>
  <si>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</si>
  <si>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</si>
  <si>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</si>
  <si>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</si>
  <si>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</si>
  <si>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</si>
  <si>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</si>
  <si>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</si>
  <si>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</si>
  <si>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</si>
  <si>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</si>
  <si>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</si>
  <si>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</si>
  <si>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</si>
  <si>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</si>
  <si>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</si>
  <si>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</si>
  <si>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</si>
  <si>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</si>
  <si>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</si>
  <si>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</si>
  <si>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</si>
  <si>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</si>
  <si>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</si>
  <si>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</si>
  <si>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</si>
  <si>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</si>
  <si>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</si>
  <si>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</si>
  <si>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</si>
  <si>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</si>
  <si>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</si>
  <si>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</si>
  <si>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</si>
  <si>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</si>
  <si>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</si>
  <si>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</si>
  <si>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</si>
  <si>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</si>
  <si>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</si>
  <si>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</si>
  <si>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</si>
  <si>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</si>
  <si>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</si>
  <si>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</si>
  <si>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</si>
  <si>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</si>
  <si>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</si>
  <si>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</si>
  <si>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</si>
  <si>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</si>
  <si>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</si>
  <si>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</si>
  <si>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</si>
  <si>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</si>
  <si>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</si>
  <si>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</si>
  <si>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</si>
  <si>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</si>
  <si>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</si>
  <si>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</si>
  <si>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</si>
  <si>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</si>
  <si>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</si>
  <si>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</si>
  <si>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</si>
  <si>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</si>
  <si>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</si>
  <si>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</si>
  <si>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</si>
  <si>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</si>
  <si>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</si>
  <si>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</si>
  <si>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</si>
  <si>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</si>
  <si>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</si>
  <si>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</si>
  <si>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</si>
  <si>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</si>
  <si>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</si>
  <si>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</si>
  <si>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</si>
  <si>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</si>
  <si>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</si>
  <si>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</si>
  <si>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</si>
  <si>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</si>
  <si>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</si>
  <si>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</si>
  <si>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</si>
  <si>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</si>
  <si>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</si>
  <si>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</si>
  <si>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</si>
  <si>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</si>
  <si>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</si>
  <si>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</si>
  <si>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</si>
  <si>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</si>
  <si>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</si>
  <si>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</si>
  <si>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</si>
  <si>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</si>
  <si>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</si>
  <si>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</si>
  <si>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</si>
  <si>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</si>
  <si>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</si>
  <si>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</si>
  <si>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</si>
  <si>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</si>
  <si>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</si>
  <si>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</si>
  <si>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</si>
  <si>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</si>
  <si>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</si>
  <si>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</si>
  <si>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</si>
  <si>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</si>
  <si>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</si>
  <si>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</si>
  <si>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</si>
  <si>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</si>
  <si>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</si>
  <si>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</si>
  <si>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</si>
  <si>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</si>
  <si>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</si>
  <si>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</si>
  <si>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</si>
  <si>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</si>
  <si>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</si>
  <si>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</si>
  <si>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</si>
  <si>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</si>
  <si>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</si>
  <si>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</si>
  <si>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</si>
  <si>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</si>
  <si>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</si>
  <si>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</si>
  <si>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</si>
  <si>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</si>
  <si>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</si>
  <si>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</si>
  <si>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</si>
  <si>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</si>
  <si>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</si>
  <si>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</si>
  <si>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</si>
  <si>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</si>
  <si>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</si>
  <si>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</si>
  <si>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</si>
  <si>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</si>
  <si>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</si>
  <si>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</si>
  <si>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</si>
  <si>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</si>
  <si>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</si>
  <si>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</si>
  <si>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</si>
  <si>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</si>
  <si>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</si>
  <si>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</si>
  <si>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</si>
  <si>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</si>
  <si>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</si>
  <si>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</si>
  <si>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</si>
  <si>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</si>
  <si>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</si>
  <si>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</si>
  <si>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</si>
  <si>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</si>
  <si>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</si>
  <si>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</si>
  <si>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</si>
  <si>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</si>
  <si>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</si>
  <si>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</si>
  <si>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</si>
  <si>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</si>
  <si>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</si>
  <si>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</si>
  <si>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</si>
  <si>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</si>
  <si>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</si>
  <si>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</si>
  <si>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</si>
  <si>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</si>
  <si>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</si>
  <si>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</si>
  <si>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</si>
  <si>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</si>
  <si>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</si>
  <si>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</si>
  <si>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</si>
  <si>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</si>
  <si>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</si>
  <si>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</si>
  <si>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</si>
  <si>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</si>
  <si>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</si>
  <si>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</si>
  <si>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</si>
  <si>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</si>
  <si>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</si>
  <si>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</si>
  <si>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</si>
  <si>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</si>
  <si>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</si>
  <si>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</si>
  <si>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</si>
  <si>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</si>
  <si>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</si>
  <si>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</si>
  <si>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</si>
  <si>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</si>
  <si>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</si>
  <si>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</si>
  <si>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</si>
  <si>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</si>
  <si>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</si>
  <si>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</si>
  <si>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</si>
  <si>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</si>
  <si>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</si>
  <si>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</si>
  <si>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</si>
  <si>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</si>
  <si>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</si>
  <si>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</si>
  <si>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</si>
  <si>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</si>
  <si>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</si>
  <si>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</si>
  <si>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</si>
  <si>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</si>
  <si>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</si>
  <si>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</si>
  <si>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</si>
  <si>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</si>
  <si>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</si>
  <si>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</si>
  <si>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</si>
  <si>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</si>
  <si>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</si>
  <si>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</si>
  <si>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</si>
  <si>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</si>
  <si>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</si>
  <si>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</si>
  <si>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</si>
  <si>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</si>
  <si>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</si>
  <si>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</si>
  <si>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</si>
  <si>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</si>
  <si>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</si>
  <si>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</si>
  <si>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</si>
  <si>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</si>
  <si>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</si>
  <si>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</si>
  <si>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</si>
  <si>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</si>
  <si>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</si>
  <si>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</si>
  <si>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</si>
  <si>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</si>
  <si>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</si>
  <si>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</si>
  <si>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</si>
  <si>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</si>
  <si>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</si>
  <si>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</si>
  <si>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</si>
  <si>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</si>
  <si>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</si>
  <si>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</si>
  <si>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</si>
  <si>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</si>
  <si>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</si>
  <si>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</si>
  <si>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</si>
  <si>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</si>
  <si>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</si>
  <si>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</si>
  <si>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</si>
  <si>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</si>
  <si>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</si>
  <si>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</si>
  <si>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</si>
  <si>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</si>
  <si>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</si>
  <si>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</si>
  <si>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</si>
  <si>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</si>
  <si>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</si>
  <si>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</si>
  <si>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</si>
  <si>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</si>
  <si>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</si>
  <si>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</si>
  <si>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</si>
  <si>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</si>
  <si>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</si>
  <si>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</si>
  <si>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</si>
  <si>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</si>
  <si>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</si>
  <si>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</si>
  <si>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</si>
  <si>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</si>
  <si>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</si>
  <si>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</si>
  <si>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</si>
  <si>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</si>
  <si>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</si>
  <si>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</si>
  <si>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</si>
  <si>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</si>
  <si>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</si>
  <si>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</si>
  <si>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</si>
  <si>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</si>
  <si>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</si>
  <si>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</si>
  <si>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</si>
  <si>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</si>
  <si>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</si>
  <si>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</si>
  <si>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</si>
  <si>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</si>
  <si>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</si>
  <si>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</si>
  <si>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</si>
  <si>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</si>
  <si>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</si>
  <si>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</si>
  <si>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</si>
  <si>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</si>
  <si>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</si>
  <si>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</si>
  <si>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</si>
  <si>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</si>
  <si>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</si>
  <si>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</si>
  <si>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</si>
  <si>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</si>
  <si>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</si>
  <si>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</si>
  <si>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</si>
  <si>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</si>
  <si>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</si>
  <si>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</si>
  <si>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</si>
  <si>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</si>
  <si>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</si>
  <si>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</si>
  <si>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</si>
  <si>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</si>
  <si>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</si>
  <si>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</si>
  <si>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</si>
  <si>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</si>
  <si>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</si>
  <si>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</si>
  <si>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</si>
  <si>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</si>
  <si>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</si>
  <si>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</si>
  <si>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</si>
  <si>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</si>
  <si>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</si>
  <si>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</si>
  <si>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</si>
  <si>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</si>
  <si>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</si>
  <si>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</si>
  <si>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</si>
  <si>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</si>
  <si>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</si>
  <si>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</si>
  <si>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</si>
  <si>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</si>
  <si>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</si>
  <si>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</si>
  <si>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</si>
  <si>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</si>
  <si>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</si>
  <si>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</si>
  <si>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</si>
  <si>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</si>
  <si>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</si>
  <si>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</si>
  <si>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</si>
  <si>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</si>
  <si>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</si>
  <si>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</si>
  <si>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</si>
  <si>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</si>
  <si>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</si>
  <si>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</si>
  <si>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</si>
  <si>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</si>
  <si>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</si>
  <si>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</si>
  <si>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</si>
  <si>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</si>
  <si>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</si>
  <si>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</si>
  <si>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</si>
  <si>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</si>
  <si>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</si>
  <si>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</si>
  <si>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</si>
  <si>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</si>
  <si>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</si>
  <si>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</si>
  <si>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</si>
  <si>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</si>
  <si>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</si>
  <si>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</si>
  <si>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</si>
  <si>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</si>
  <si>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</si>
  <si>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</si>
  <si>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</si>
  <si>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</si>
  <si>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</si>
  <si>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</si>
  <si>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</si>
  <si>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</si>
  <si>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</si>
  <si>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</si>
  <si>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</si>
  <si>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</si>
  <si>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</si>
  <si>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</si>
  <si>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</si>
  <si>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</si>
  <si>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</si>
  <si>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</si>
  <si>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</si>
  <si>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</si>
  <si>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</si>
  <si>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</si>
  <si>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</si>
  <si>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</si>
  <si>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</si>
  <si>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</si>
  <si>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</si>
  <si>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</si>
  <si>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</si>
  <si>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</si>
  <si>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</si>
  <si>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</si>
  <si>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</si>
  <si>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</si>
  <si>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</si>
  <si>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</si>
  <si>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</si>
  <si>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</si>
  <si>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</si>
  <si>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</si>
  <si>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</si>
  <si>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</si>
  <si>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</si>
  <si>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</si>
  <si>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</si>
  <si>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</si>
  <si>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</si>
  <si>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</si>
  <si>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</si>
  <si>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</si>
  <si>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</si>
  <si>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</si>
  <si>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</si>
  <si>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</si>
  <si>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</si>
  <si>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</si>
  <si>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</si>
  <si>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</si>
  <si>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</si>
  <si>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</si>
  <si>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</si>
  <si>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</si>
  <si>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</si>
  <si>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</si>
  <si>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</si>
  <si>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</si>
  <si>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</si>
  <si>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</si>
  <si>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</si>
  <si>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</si>
  <si>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</si>
  <si>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</si>
  <si>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</si>
  <si>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</si>
  <si>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</si>
  <si>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</si>
  <si>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</si>
  <si>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</si>
  <si>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</si>
  <si>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</si>
  <si>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</si>
  <si>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</si>
  <si>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</si>
  <si>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</si>
  <si>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</si>
  <si>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</si>
  <si>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</si>
  <si>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</si>
  <si>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</si>
  <si>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</si>
  <si>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</si>
  <si>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</si>
  <si>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</si>
  <si>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</si>
  <si>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</si>
  <si>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</si>
  <si>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</si>
  <si>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</si>
  <si>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</si>
  <si>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</si>
  <si>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</si>
  <si>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</si>
  <si>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</si>
  <si>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</si>
  <si>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</si>
  <si>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</si>
  <si>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</si>
  <si>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</si>
  <si>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</si>
  <si>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</si>
  <si>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</si>
  <si>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</si>
  <si>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</si>
  <si>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</si>
  <si>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</si>
  <si>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</si>
  <si>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</si>
  <si>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</si>
  <si>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</si>
  <si>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</si>
  <si>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</si>
  <si>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</si>
  <si>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</si>
  <si>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</si>
  <si>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</si>
  <si>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</si>
  <si>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</si>
  <si>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</si>
  <si>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</si>
  <si>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</si>
  <si>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</si>
  <si>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</si>
  <si>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</si>
  <si>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</si>
  <si>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</si>
  <si>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</si>
  <si>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</si>
  <si>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</si>
  <si>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</si>
  <si>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</si>
  <si>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</si>
  <si>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</si>
  <si>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</si>
  <si>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</si>
  <si>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</si>
  <si>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</si>
  <si>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</si>
  <si>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</si>
  <si>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</si>
  <si>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</si>
  <si>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</si>
  <si>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</si>
  <si>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</si>
  <si>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</si>
  <si>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</si>
  <si>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</si>
  <si>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</si>
  <si>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</si>
  <si>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</si>
  <si>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</si>
  <si>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</si>
  <si>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</si>
  <si>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</si>
  <si>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</si>
  <si>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</si>
  <si>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</si>
  <si>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</si>
  <si>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</si>
  <si>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</si>
  <si>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</si>
  <si>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</si>
  <si>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</si>
  <si>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</si>
  <si>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</si>
  <si>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</si>
  <si>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</si>
  <si>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</si>
  <si>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</si>
  <si>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</si>
  <si>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</si>
  <si>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</si>
  <si>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</si>
  <si>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</si>
  <si>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</si>
  <si>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</si>
  <si>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</si>
  <si>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</si>
  <si>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</si>
  <si>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</si>
  <si>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</si>
  <si>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</si>
  <si>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</si>
  <si>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</si>
  <si>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</si>
  <si>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</si>
  <si>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</si>
  <si>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</si>
  <si>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</si>
  <si>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</si>
  <si>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</si>
  <si>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</si>
  <si>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</si>
  <si>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</si>
  <si>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</si>
  <si>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</si>
  <si>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</si>
  <si>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</si>
  <si>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</si>
  <si>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</si>
  <si>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</si>
  <si>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</si>
  <si>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</si>
  <si>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</si>
  <si>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</si>
  <si>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</si>
  <si>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</si>
  <si>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</si>
  <si>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</si>
  <si>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</si>
  <si>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</si>
  <si>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</si>
  <si>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</si>
  <si>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</si>
  <si>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</si>
  <si>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</si>
  <si>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</si>
  <si>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</si>
  <si>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</si>
  <si>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</si>
  <si>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</si>
  <si>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</si>
  <si>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</si>
  <si>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</si>
  <si>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</si>
  <si>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</si>
  <si>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</si>
  <si>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</si>
  <si>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</si>
  <si>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</si>
  <si>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</si>
  <si>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</si>
  <si>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</si>
  <si>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</si>
  <si>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</si>
  <si>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</si>
  <si>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</si>
  <si>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</si>
  <si>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</si>
  <si>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</si>
  <si>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</si>
  <si>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</si>
  <si>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</si>
  <si>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</si>
  <si>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</si>
  <si>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</si>
  <si>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</si>
  <si>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</si>
  <si>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</si>
  <si>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</si>
  <si>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</si>
  <si>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</si>
  <si>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</si>
  <si>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</si>
  <si>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</si>
  <si>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</si>
  <si>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</si>
  <si>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</si>
  <si>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</si>
  <si>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</si>
  <si>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</si>
  <si>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</si>
  <si>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</si>
  <si>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</si>
  <si>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</si>
  <si>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</si>
  <si>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</si>
  <si>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</si>
  <si>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</si>
  <si>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</si>
  <si>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</si>
  <si>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</si>
  <si>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</si>
  <si>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</si>
  <si>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</si>
  <si>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</si>
  <si>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</si>
  <si>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</si>
  <si>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</si>
  <si>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</si>
  <si>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</si>
  <si>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</si>
  <si>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</si>
  <si>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</si>
  <si>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</si>
  <si>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</si>
  <si>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</si>
  <si>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</si>
  <si>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</si>
  <si>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</si>
  <si>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</si>
  <si>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</si>
  <si>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</si>
  <si>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</si>
  <si>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</si>
  <si>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</si>
  <si>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</si>
  <si>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</si>
  <si>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</si>
  <si>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</si>
  <si>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</si>
  <si>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</si>
  <si>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</si>
  <si>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</si>
  <si>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</si>
  <si>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</si>
  <si>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</si>
  <si>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</si>
  <si>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</si>
  <si>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</si>
  <si>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</si>
  <si>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</si>
  <si>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</si>
  <si>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</si>
  <si>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</si>
  <si>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</si>
  <si>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</si>
  <si>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</si>
  <si>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</si>
  <si>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</si>
  <si>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</si>
  <si>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</si>
  <si>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</si>
  <si>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</si>
  <si>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</si>
  <si>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</si>
  <si>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</si>
  <si>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</si>
  <si>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</si>
  <si>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</si>
  <si>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</si>
  <si>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</si>
  <si>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</si>
  <si>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</si>
  <si>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</si>
  <si>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</si>
  <si>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</si>
  <si>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</si>
  <si>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</si>
  <si>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</si>
  <si>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</si>
  <si>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</si>
  <si>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</si>
  <si>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</si>
  <si>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</si>
  <si>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</si>
  <si>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</si>
  <si>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</si>
  <si>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</si>
  <si>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</si>
  <si>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</si>
  <si>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</si>
  <si>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</si>
  <si>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</si>
  <si>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</si>
  <si>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</si>
  <si>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</si>
  <si>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</si>
  <si>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</si>
  <si>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</si>
  <si>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</si>
  <si>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</si>
  <si>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</si>
  <si>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</si>
  <si>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</si>
  <si>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</si>
  <si>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</si>
  <si>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</si>
  <si>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</si>
  <si>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</si>
  <si>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</si>
  <si>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</si>
  <si>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</si>
  <si>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</si>
  <si>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</si>
  <si>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</si>
  <si>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</si>
  <si>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</si>
  <si>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</si>
  <si>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</si>
  <si>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</si>
  <si>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</si>
  <si>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</si>
  <si>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</si>
  <si>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</si>
  <si>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</si>
  <si>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</si>
  <si>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</si>
  <si>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</si>
  <si>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</si>
  <si>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</si>
  <si>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</si>
  <si>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</si>
  <si>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</si>
  <si>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</si>
  <si>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</si>
  <si>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</si>
  <si>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</si>
  <si>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</si>
  <si>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</si>
  <si>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</si>
  <si>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</si>
  <si>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</si>
  <si>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</si>
  <si>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</si>
  <si>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</si>
  <si>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</si>
  <si>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</si>
  <si>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</si>
  <si>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</si>
  <si>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</si>
  <si>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</si>
  <si>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</si>
  <si>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</si>
  <si>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</si>
  <si>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</si>
  <si>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</si>
  <si>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</si>
  <si>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</si>
  <si>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</si>
  <si>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</si>
  <si>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</si>
  <si>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</si>
  <si>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</si>
  <si>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</si>
  <si>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</si>
  <si>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</si>
  <si>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</si>
  <si>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</si>
  <si>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</si>
  <si>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</si>
  <si>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</si>
  <si>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</si>
  <si>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</si>
  <si>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</si>
  <si>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</si>
  <si>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</si>
  <si>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</si>
  <si>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</si>
  <si>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</si>
  <si>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</si>
  <si>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</si>
  <si>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</si>
  <si>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</si>
  <si>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</si>
  <si>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</si>
  <si>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</si>
  <si>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</si>
  <si>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</si>
  <si>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</si>
  <si>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</si>
  <si>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</si>
  <si>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</si>
  <si>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</si>
  <si>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</si>
  <si>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</si>
  <si>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</si>
  <si>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</si>
  <si>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</si>
  <si>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</si>
  <si>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</si>
  <si>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</si>
  <si>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</si>
  <si>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</si>
  <si>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</si>
  <si>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</si>
  <si>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</si>
  <si>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</si>
  <si>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</si>
  <si>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</si>
  <si>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</si>
  <si>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</si>
  <si>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</si>
  <si>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</si>
  <si>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</si>
  <si>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</si>
  <si>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</si>
  <si>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</si>
  <si>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</si>
  <si>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</si>
  <si>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</si>
  <si>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</si>
  <si>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</si>
  <si>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</si>
  <si>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</si>
  <si>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</si>
  <si>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</si>
  <si>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</si>
  <si>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</si>
  <si>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</si>
  <si>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</si>
  <si>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</si>
  <si>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</si>
  <si>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</si>
  <si>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</si>
  <si>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</si>
  <si>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</si>
  <si>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</si>
  <si>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</si>
  <si>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</si>
  <si>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</si>
  <si>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</si>
  <si>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</si>
  <si>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</si>
  <si>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</si>
  <si>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</si>
  <si>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</si>
  <si>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</si>
  <si>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</si>
  <si>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</si>
  <si>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</si>
  <si>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</si>
  <si>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</si>
  <si>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</si>
  <si>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</si>
  <si>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</si>
  <si>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</si>
  <si>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</si>
  <si>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</si>
  <si>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</si>
  <si>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</si>
  <si>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</si>
  <si>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</si>
  <si>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</si>
  <si>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</si>
  <si>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</si>
  <si>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</si>
  <si>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</si>
  <si>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</si>
  <si>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</si>
  <si>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</si>
  <si>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</si>
  <si>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</si>
  <si>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</si>
  <si>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</si>
  <si>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</si>
  <si>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</si>
  <si>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</si>
  <si>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</si>
  <si>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</si>
  <si>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</si>
  <si>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</si>
  <si>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</si>
  <si>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</si>
  <si>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</si>
  <si>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</si>
  <si>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</si>
  <si>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</si>
  <si>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</si>
  <si>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</si>
  <si>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</si>
  <si>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</si>
  <si>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</si>
  <si>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</si>
  <si>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</si>
  <si>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</si>
  <si>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</si>
  <si>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</si>
  <si>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</si>
  <si>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</si>
  <si>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</si>
  <si>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</si>
  <si>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</si>
  <si>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</si>
  <si>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</si>
  <si>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</si>
  <si>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</si>
  <si>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</si>
  <si>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</si>
  <si>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</si>
  <si>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</si>
  <si>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</si>
  <si>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</si>
  <si>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</si>
  <si>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</si>
  <si>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</si>
  <si>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</si>
  <si>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</si>
  <si>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</si>
  <si>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</si>
  <si>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</si>
  <si>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</si>
  <si>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</si>
  <si>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</si>
  <si>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</si>
  <si>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</si>
  <si>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</si>
  <si>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</si>
  <si>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</si>
  <si>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</si>
  <si>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</si>
  <si>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</si>
  <si>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</si>
  <si>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</si>
  <si>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</si>
  <si>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</si>
  <si>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</si>
  <si>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</si>
  <si>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</si>
  <si>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</si>
  <si>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</si>
  <si>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</si>
  <si>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</si>
  <si>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</si>
  <si>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</si>
  <si>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</si>
  <si>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</si>
  <si>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</si>
  <si>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</si>
  <si>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</si>
  <si>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</si>
  <si>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</si>
  <si>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</si>
  <si>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</si>
  <si>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</si>
  <si>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</si>
  <si>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</si>
  <si>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</si>
  <si>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</si>
  <si>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</si>
  <si>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</si>
  <si>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</si>
  <si>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</si>
  <si>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</si>
  <si>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</si>
  <si>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</si>
  <si>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</si>
  <si>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</si>
  <si>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</si>
  <si>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</si>
  <si>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</si>
  <si>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</si>
  <si>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</si>
  <si>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</si>
  <si>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</si>
  <si>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</si>
  <si>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</si>
  <si>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</si>
  <si>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</si>
  <si>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</si>
  <si>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</si>
  <si>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</si>
  <si>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</si>
  <si>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</si>
  <si>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</si>
  <si>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</si>
  <si>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</si>
  <si>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</si>
  <si>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</si>
  <si>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</si>
  <si>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</si>
  <si>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</si>
  <si>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</si>
  <si>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</si>
  <si>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</si>
  <si>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</si>
  <si>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</si>
  <si>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</si>
  <si>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</si>
  <si>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</si>
  <si>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</si>
  <si>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</si>
  <si>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</si>
  <si>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</si>
  <si>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</si>
  <si>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</si>
  <si>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</si>
  <si>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</si>
  <si>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</si>
  <si>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</si>
  <si>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</si>
  <si>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</si>
  <si>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</si>
  <si>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</si>
  <si>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</si>
  <si>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</si>
  <si>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</si>
  <si>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</si>
  <si>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</si>
  <si>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</si>
  <si>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</si>
  <si>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</si>
  <si>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</si>
  <si>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</si>
  <si>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</si>
  <si>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</si>
  <si>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</si>
  <si>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</si>
  <si>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</si>
  <si>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</si>
  <si>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</si>
  <si>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</si>
  <si>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</si>
  <si>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</si>
  <si>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</si>
  <si>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</si>
  <si>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</si>
  <si>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</si>
  <si>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</si>
  <si>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</si>
  <si>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</si>
  <si>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</si>
  <si>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</si>
  <si>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</si>
  <si>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</si>
  <si>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</si>
  <si>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</si>
  <si>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</si>
  <si>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</si>
  <si>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</si>
  <si>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</si>
  <si>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</si>
  <si>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</si>
  <si>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</si>
  <si>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</si>
  <si>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</si>
  <si>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</si>
  <si>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</si>
  <si>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</si>
  <si>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</si>
  <si>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</si>
  <si>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</si>
  <si>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</si>
  <si>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</si>
  <si>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</si>
  <si>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</si>
  <si>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</si>
  <si>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</si>
  <si>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</si>
  <si>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</si>
  <si>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</si>
  <si>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</si>
  <si>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</si>
  <si>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</si>
  <si>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</si>
  <si>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</si>
  <si>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</si>
  <si>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</si>
  <si>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</si>
  <si>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</si>
  <si>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</si>
  <si>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</si>
  <si>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</si>
  <si>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</si>
  <si>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</si>
  <si>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</si>
  <si>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</si>
  <si>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</si>
  <si>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</si>
  <si>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</si>
  <si>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</si>
  <si>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</si>
  <si>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</si>
  <si>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</si>
  <si>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</si>
  <si>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</si>
  <si>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</si>
  <si>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</si>
  <si>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</si>
  <si>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</si>
  <si>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</si>
  <si>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</si>
  <si>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</si>
  <si>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</si>
  <si>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</si>
  <si>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</si>
  <si>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</si>
  <si>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</si>
  <si>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</si>
  <si>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</si>
  <si>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</si>
  <si>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</si>
  <si>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</si>
  <si>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</si>
  <si>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</si>
  <si>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</si>
  <si>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</si>
  <si>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</si>
  <si>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</si>
  <si>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</si>
  <si>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</si>
  <si>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</si>
  <si>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</si>
  <si>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</si>
  <si>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</si>
  <si>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</si>
  <si>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</si>
  <si>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</si>
  <si>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</si>
  <si>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</si>
  <si>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</si>
  <si>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</si>
  <si>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</si>
  <si>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</si>
  <si>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</si>
  <si>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</si>
  <si>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</si>
  <si>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</si>
  <si>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</si>
  <si>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</si>
  <si>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</si>
  <si>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</si>
  <si>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</si>
  <si>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</si>
  <si>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</si>
  <si>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</si>
  <si>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</si>
  <si>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</si>
  <si>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</si>
  <si>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</si>
  <si>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</si>
  <si>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</si>
  <si>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</si>
  <si>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</si>
  <si>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</si>
  <si>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</si>
  <si>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</si>
  <si>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</si>
  <si>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</si>
  <si>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</si>
  <si>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</si>
  <si>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</si>
  <si>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</si>
  <si>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</si>
  <si>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</si>
  <si>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</si>
  <si>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</si>
  <si>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</si>
  <si>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</si>
  <si>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</si>
  <si>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</si>
  <si>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</si>
  <si>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</si>
  <si>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</si>
  <si>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</si>
  <si>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</si>
  <si>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</si>
  <si>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</si>
  <si>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</si>
  <si>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</si>
  <si>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</si>
  <si>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</si>
  <si>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</si>
  <si>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</si>
  <si>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</si>
  <si>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</si>
  <si>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</si>
  <si>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</si>
  <si>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</si>
  <si>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</si>
  <si>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</si>
  <si>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</si>
  <si>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</si>
  <si>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</si>
  <si>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</si>
  <si>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</si>
  <si>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</si>
  <si>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</si>
  <si>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</si>
  <si>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</si>
  <si>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</si>
  <si>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</si>
  <si>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</si>
  <si>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</si>
  <si>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</si>
  <si>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</si>
  <si>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</si>
  <si>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</si>
  <si>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</si>
  <si>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</si>
  <si>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</si>
  <si>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</si>
  <si>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</si>
  <si>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</si>
  <si>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</si>
  <si>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</si>
  <si>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</si>
  <si>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</si>
  <si>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</si>
  <si>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</si>
  <si>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</si>
  <si>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</si>
  <si>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</si>
  <si>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</si>
  <si>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</si>
  <si>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</si>
  <si>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</si>
  <si>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</si>
  <si>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</si>
  <si>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</si>
  <si>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</si>
  <si>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</si>
  <si>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</si>
  <si>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</si>
  <si>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</si>
  <si>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</si>
  <si>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</si>
  <si>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</si>
  <si>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</si>
  <si>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</si>
  <si>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</si>
  <si>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</si>
  <si>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</si>
  <si>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</si>
  <si>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</si>
  <si>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</si>
  <si>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</si>
  <si>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</si>
  <si>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</si>
  <si>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</si>
  <si>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</si>
  <si>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</si>
  <si>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</si>
  <si>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</si>
  <si>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</si>
  <si>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</si>
  <si>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</si>
  <si>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</si>
  <si>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</si>
  <si>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</si>
  <si>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</si>
  <si>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</si>
  <si>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</si>
  <si>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</si>
  <si>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</si>
  <si>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</si>
  <si>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</si>
  <si>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</si>
  <si>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</si>
  <si>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</si>
  <si>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</si>
  <si>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</si>
  <si>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</si>
  <si>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</si>
  <si>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</si>
  <si>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</si>
  <si>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</si>
  <si>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</si>
  <si>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</si>
  <si>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</si>
  <si>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</si>
  <si>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</si>
  <si>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</si>
  <si>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</si>
  <si>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</si>
  <si>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</si>
  <si>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</si>
  <si>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</si>
  <si>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</si>
  <si>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</si>
  <si>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</si>
  <si>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</si>
  <si>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</si>
  <si>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</si>
  <si>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</si>
  <si>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</si>
  <si>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</si>
  <si>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</si>
  <si>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</si>
  <si>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</si>
  <si>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</si>
  <si>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</si>
  <si>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</si>
  <si>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</si>
  <si>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</si>
  <si>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</si>
  <si>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</si>
  <si>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</si>
  <si>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</si>
  <si>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</si>
  <si>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</si>
  <si>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</si>
  <si>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</si>
  <si>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</si>
  <si>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</si>
  <si>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</si>
  <si>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</si>
  <si>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</si>
  <si>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</si>
  <si>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</si>
  <si>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</si>
  <si>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</si>
  <si>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</si>
  <si>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</si>
  <si>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</si>
  <si>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</si>
  <si>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</si>
  <si>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</si>
  <si>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</si>
  <si>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</si>
  <si>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</si>
  <si>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</si>
  <si>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</si>
  <si>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</si>
  <si>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</si>
  <si>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</si>
  <si>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</si>
  <si>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</si>
  <si>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</si>
  <si>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</si>
  <si>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</si>
  <si>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</si>
  <si>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</si>
  <si>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</si>
  <si>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</si>
  <si>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</si>
  <si>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</si>
  <si>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</si>
  <si>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</si>
  <si>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</si>
  <si>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</si>
  <si>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</si>
  <si>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</si>
  <si>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</si>
  <si>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</si>
  <si>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</si>
  <si>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</si>
  <si>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</si>
  <si>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</si>
  <si>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</si>
  <si>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</si>
  <si>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</si>
  <si>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</si>
  <si>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</si>
  <si>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</si>
  <si>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</si>
  <si>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</si>
  <si>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</si>
  <si>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</si>
  <si>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</si>
  <si>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</si>
  <si>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</si>
  <si>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</si>
  <si>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</si>
  <si>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</si>
  <si>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</si>
  <si>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</si>
  <si>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</si>
  <si>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</si>
  <si>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</si>
  <si>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</si>
  <si>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</si>
  <si>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</si>
  <si>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</si>
  <si>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</si>
  <si>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</si>
  <si>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</si>
  <si>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</si>
  <si>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</si>
  <si>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</si>
  <si>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</si>
  <si>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</si>
  <si>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</si>
  <si>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</si>
  <si>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</si>
  <si>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</si>
  <si>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</si>
  <si>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</si>
  <si>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</si>
  <si>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</si>
  <si>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</si>
  <si>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</si>
  <si>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</si>
  <si>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</si>
  <si>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</si>
  <si>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</si>
  <si>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</si>
  <si>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</si>
  <si>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</si>
  <si>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</si>
  <si>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</si>
  <si>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</si>
  <si>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</si>
  <si>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</si>
  <si>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</si>
  <si>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</si>
  <si>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</si>
  <si>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</si>
  <si>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</si>
  <si>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</si>
  <si>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</si>
  <si>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</si>
  <si>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</si>
  <si>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</si>
  <si>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</si>
  <si>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</si>
  <si>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</si>
  <si>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</si>
  <si>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</si>
  <si>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</si>
  <si>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</si>
  <si>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</si>
  <si>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</si>
  <si>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</si>
  <si>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</si>
  <si>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</si>
  <si>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</si>
  <si>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</si>
  <si>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</si>
  <si>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</si>
  <si>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</si>
  <si>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</si>
  <si>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</si>
  <si>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</si>
  <si>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</si>
  <si>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</si>
  <si>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</si>
  <si>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</si>
  <si>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</si>
  <si>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</si>
  <si>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</si>
  <si>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</si>
  <si>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</si>
  <si>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</si>
  <si>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</si>
  <si>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</si>
  <si>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</si>
  <si>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</si>
  <si>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</si>
  <si>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</si>
  <si>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</si>
  <si>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</si>
  <si>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</si>
  <si>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</si>
  <si>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</si>
  <si>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</si>
  <si>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</si>
  <si>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</si>
  <si>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</si>
  <si>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</si>
  <si>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</si>
  <si>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</si>
  <si>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</si>
  <si>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</si>
  <si>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</si>
  <si>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</si>
  <si>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</si>
  <si>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</si>
  <si>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</si>
  <si>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</si>
  <si>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</si>
  <si>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</si>
  <si>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</si>
  <si>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</si>
  <si>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</si>
  <si>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</si>
  <si>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</si>
  <si>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</si>
  <si>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</si>
  <si>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</si>
  <si>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</si>
  <si>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</si>
  <si>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</si>
  <si>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</si>
  <si>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</si>
  <si>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</si>
  <si>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</si>
  <si>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</si>
  <si>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</si>
  <si>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</si>
  <si>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</si>
  <si>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</si>
  <si>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</si>
  <si>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</si>
  <si>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</si>
  <si>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</si>
  <si>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</si>
  <si>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</si>
  <si>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</si>
  <si>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</si>
  <si>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</si>
  <si>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</si>
  <si>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</si>
  <si>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</si>
  <si>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</si>
  <si>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</si>
  <si>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</si>
  <si>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</si>
  <si>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</si>
  <si>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</si>
  <si>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</si>
  <si>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</si>
  <si>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</si>
  <si>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</si>
  <si>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</si>
  <si>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</si>
  <si>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</si>
  <si>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</si>
  <si>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</si>
  <si>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</si>
  <si>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</si>
  <si>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</si>
  <si>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</si>
  <si>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</si>
  <si>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</si>
  <si>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</si>
  <si>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</si>
  <si>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</si>
  <si>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</si>
  <si>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</si>
  <si>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</si>
  <si>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</si>
  <si>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</si>
  <si>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</si>
  <si>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</si>
  <si>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</si>
  <si>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</si>
  <si>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</si>
  <si>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</si>
  <si>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</si>
  <si>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</si>
  <si>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</si>
  <si>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</si>
  <si>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</si>
  <si>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</si>
  <si>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</si>
  <si>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</si>
  <si>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</si>
  <si>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</si>
  <si>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</si>
  <si>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</si>
  <si>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</si>
  <si>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</si>
  <si>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</si>
  <si>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</si>
  <si>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</si>
  <si>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</si>
  <si>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</si>
  <si>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</si>
  <si>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</si>
  <si>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</si>
  <si>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</si>
  <si>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</si>
  <si>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</si>
  <si>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</si>
  <si>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</si>
  <si>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</si>
  <si>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</si>
  <si>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</si>
  <si>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</si>
  <si>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</si>
  <si>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</si>
  <si>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</si>
  <si>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</si>
  <si>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</si>
  <si>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</si>
  <si>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</si>
  <si>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</si>
  <si>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</si>
  <si>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</si>
  <si>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</si>
  <si>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</si>
  <si>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</si>
  <si>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</si>
  <si>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</si>
  <si>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</si>
  <si>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</si>
  <si>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</si>
  <si>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</si>
  <si>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</si>
  <si>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</si>
  <si>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</si>
  <si>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</si>
  <si>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</si>
  <si>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</si>
  <si>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</si>
  <si>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</si>
  <si>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</si>
  <si>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</si>
  <si>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</si>
  <si>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</si>
  <si>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</si>
  <si>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</si>
  <si>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</si>
  <si>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</si>
  <si>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</si>
  <si>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</si>
  <si>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</si>
  <si>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</si>
  <si>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</si>
  <si>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</si>
  <si>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</si>
  <si>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</si>
  <si>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</si>
  <si>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</si>
  <si>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</si>
  <si>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</si>
  <si>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</si>
  <si>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</si>
  <si>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</si>
  <si>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</si>
  <si>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</si>
  <si>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</si>
  <si>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</si>
  <si>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</si>
  <si>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</si>
  <si>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</si>
  <si>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</si>
  <si>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</si>
  <si>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</si>
  <si>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</si>
  <si>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</si>
  <si>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</si>
  <si>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</si>
  <si>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</si>
  <si>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</si>
  <si>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</si>
  <si>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</si>
  <si>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</si>
  <si>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</si>
  <si>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</si>
  <si>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</si>
  <si>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</si>
  <si>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</si>
  <si>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</si>
  <si>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</si>
  <si>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</si>
  <si>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</si>
  <si>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</si>
  <si>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</si>
  <si>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</si>
  <si>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</si>
  <si>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</si>
  <si>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</si>
  <si>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</si>
  <si>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</si>
  <si>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</si>
  <si>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</si>
  <si>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</si>
  <si>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</si>
  <si>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</si>
  <si>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</si>
  <si>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</si>
  <si>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</si>
  <si>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</si>
  <si>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</si>
  <si>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</si>
  <si>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</si>
  <si>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</si>
  <si>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</si>
  <si>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</si>
  <si>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</si>
  <si>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</si>
  <si>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</si>
  <si>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</si>
  <si>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</si>
  <si>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</si>
  <si>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</si>
  <si>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</si>
  <si>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</si>
  <si>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</si>
  <si>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</si>
  <si>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</si>
  <si>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</si>
  <si>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</si>
  <si>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</si>
  <si>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</si>
  <si>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</si>
  <si>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</si>
  <si>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</si>
  <si>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</si>
  <si>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</si>
  <si>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</si>
  <si>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</si>
  <si>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</si>
  <si>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</si>
  <si>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</si>
  <si>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</si>
  <si>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</si>
  <si>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</si>
  <si>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</si>
  <si>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</si>
  <si>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</si>
  <si>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</si>
  <si>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</si>
  <si>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</si>
  <si>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</si>
  <si>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</si>
  <si>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</si>
  <si>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</si>
  <si>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</si>
  <si>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</si>
  <si>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</si>
  <si>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</si>
  <si>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</si>
  <si>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</si>
  <si>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</si>
  <si>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</si>
  <si>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</si>
  <si>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</si>
  <si>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</si>
  <si>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</si>
  <si>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</si>
  <si>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</si>
  <si>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</si>
  <si>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</si>
  <si>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</si>
  <si>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</si>
  <si>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</si>
  <si>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</si>
  <si>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</si>
  <si>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</si>
  <si>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</si>
  <si>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</si>
  <si>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</si>
  <si>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</si>
  <si>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</si>
  <si>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</si>
  <si>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</si>
  <si>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</si>
  <si>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</si>
  <si>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</si>
  <si>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</si>
  <si>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</si>
  <si>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</si>
  <si>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</si>
  <si>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</si>
  <si>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</si>
  <si>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</si>
  <si>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</si>
  <si>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</si>
  <si>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</si>
  <si>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</si>
  <si>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</si>
  <si>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</si>
  <si>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</si>
  <si>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</si>
  <si>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</si>
  <si>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</si>
  <si>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</si>
  <si>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</si>
  <si>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</si>
  <si>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</si>
  <si>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</si>
  <si>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</si>
  <si>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</si>
  <si>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</si>
  <si>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</si>
  <si>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</si>
  <si>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</si>
  <si>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</si>
  <si>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</si>
  <si>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</si>
  <si>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</si>
  <si>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</si>
  <si>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</si>
  <si>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</si>
  <si>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</si>
  <si>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</si>
  <si>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</si>
  <si>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</si>
  <si>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</si>
  <si>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</si>
  <si>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</si>
  <si>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</si>
  <si>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</si>
  <si>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</si>
  <si>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</si>
  <si>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</si>
  <si>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</si>
  <si>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</si>
  <si>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</si>
  <si>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</si>
  <si>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</si>
  <si>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</si>
  <si>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</si>
  <si>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</si>
  <si>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</si>
  <si>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</si>
  <si>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</si>
  <si>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</si>
  <si>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</si>
  <si>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</si>
  <si>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</si>
  <si>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</si>
  <si>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</si>
  <si>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</si>
  <si>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</si>
  <si>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</si>
  <si>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</si>
  <si>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</si>
  <si>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</si>
  <si>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</si>
  <si>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</si>
  <si>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</si>
  <si>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</si>
  <si>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</si>
  <si>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</si>
  <si>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</si>
  <si>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</si>
  <si>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</si>
  <si>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</si>
  <si>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</si>
  <si>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</si>
  <si>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</si>
  <si>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</si>
  <si>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</si>
  <si>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</si>
  <si>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</si>
  <si>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</si>
  <si>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</si>
  <si>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</si>
  <si>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</si>
  <si>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</si>
  <si>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</si>
  <si>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</si>
  <si>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</si>
  <si>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</si>
  <si>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</si>
  <si>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</si>
  <si>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</si>
  <si>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</si>
  <si>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</si>
  <si>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</si>
  <si>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</si>
  <si>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</si>
  <si>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</si>
  <si>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</si>
  <si>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</si>
  <si>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</si>
  <si>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</si>
  <si>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</si>
  <si>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</si>
  <si>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</si>
  <si>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</si>
  <si>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</si>
  <si>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</si>
  <si>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</si>
  <si>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</si>
  <si>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</si>
  <si>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</si>
  <si>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</si>
  <si>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</si>
  <si>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</si>
  <si>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</si>
  <si>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</si>
  <si>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</si>
  <si>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</si>
  <si>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</si>
  <si>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</si>
  <si>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</si>
  <si>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</si>
  <si>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</si>
  <si>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</si>
  <si>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</si>
  <si>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</si>
  <si>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</si>
  <si>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</si>
  <si>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</si>
  <si>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</si>
  <si>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</si>
  <si>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</si>
  <si>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</si>
  <si>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</si>
  <si>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</si>
  <si>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</si>
  <si>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</si>
  <si>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</si>
  <si>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</si>
  <si>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</si>
  <si>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</si>
  <si>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</si>
  <si>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</si>
  <si>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</si>
  <si>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</si>
  <si>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</si>
  <si>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</si>
  <si>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</si>
  <si>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</si>
  <si>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</si>
  <si>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</si>
  <si>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</si>
  <si>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</si>
  <si>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</si>
  <si>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</si>
  <si>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</si>
  <si>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</si>
  <si>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</si>
  <si>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</si>
  <si>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</si>
  <si>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</si>
  <si>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</si>
  <si>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</si>
  <si>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</si>
  <si>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</si>
  <si>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</si>
  <si>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</si>
  <si>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</si>
  <si>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</si>
  <si>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</si>
  <si>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</si>
  <si>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</si>
  <si>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</si>
  <si>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</si>
  <si>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</si>
  <si>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</si>
  <si>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</si>
  <si>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</si>
  <si>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</si>
  <si>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</si>
  <si>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</si>
  <si>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</si>
  <si>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</si>
  <si>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</si>
  <si>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</si>
  <si>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</si>
  <si>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</si>
  <si>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</si>
  <si>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</si>
  <si>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</si>
  <si>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</si>
  <si>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</si>
  <si>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</si>
  <si>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</si>
  <si>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</si>
  <si>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</si>
  <si>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</si>
  <si>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</si>
  <si>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</si>
  <si>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</si>
  <si>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</si>
  <si>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</si>
  <si>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</si>
  <si>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</si>
  <si>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</si>
  <si>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</si>
  <si>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</si>
  <si>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</si>
  <si>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</si>
  <si>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</si>
  <si>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</si>
  <si>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</si>
  <si>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</si>
  <si>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</si>
  <si>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</si>
  <si>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</si>
  <si>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</si>
  <si>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</si>
  <si>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</si>
  <si>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</si>
  <si>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</si>
  <si>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</si>
  <si>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</si>
  <si>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</si>
  <si>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</si>
  <si>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</si>
  <si>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</si>
  <si>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</si>
  <si>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</si>
  <si>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</si>
  <si>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</si>
  <si>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</si>
  <si>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</si>
  <si>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</si>
  <si>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</si>
  <si>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</si>
  <si>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</si>
  <si>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</si>
  <si>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</si>
  <si>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</si>
  <si>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</si>
  <si>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</si>
  <si>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</si>
  <si>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</si>
  <si>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</si>
  <si>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</si>
  <si>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</si>
  <si>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</si>
  <si>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</si>
  <si>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</si>
  <si>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</si>
  <si>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</si>
  <si>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</si>
  <si>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</si>
  <si>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</si>
  <si>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</si>
  <si>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</si>
  <si>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</si>
  <si>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</si>
  <si>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</si>
  <si>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</si>
  <si>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</si>
  <si>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</si>
  <si>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</si>
  <si>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</si>
  <si>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</si>
  <si>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</si>
  <si>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</si>
  <si>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</si>
  <si>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</si>
  <si>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</si>
  <si>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</si>
  <si>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</si>
  <si>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</si>
  <si>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</si>
  <si>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</si>
  <si>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</si>
  <si>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</si>
  <si>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</si>
  <si>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</si>
  <si>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</si>
  <si>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</si>
  <si>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</si>
  <si>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</si>
  <si>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</si>
  <si>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</si>
  <si>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</si>
  <si>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</si>
  <si>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</si>
  <si>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</si>
  <si>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</si>
  <si>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</si>
  <si>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</si>
  <si>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</si>
  <si>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</si>
  <si>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</si>
  <si>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</si>
  <si>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</si>
  <si>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</si>
  <si>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</si>
  <si>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</si>
  <si>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</si>
  <si>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</si>
  <si>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</si>
  <si>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</si>
  <si>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</si>
  <si>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</si>
  <si>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</si>
  <si>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</si>
  <si>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</si>
  <si>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</si>
  <si>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</si>
  <si>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</si>
  <si>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</si>
  <si>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</si>
  <si>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</si>
  <si>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</si>
  <si>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</si>
  <si>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</si>
  <si>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</si>
  <si>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</si>
  <si>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</si>
  <si>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</si>
  <si>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</si>
  <si>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</si>
  <si>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</si>
  <si>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</si>
  <si>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</si>
  <si>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</si>
  <si>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</si>
  <si>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</si>
  <si>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</si>
  <si>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</si>
  <si>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</si>
  <si>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</si>
  <si>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</si>
  <si>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</si>
  <si>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</si>
  <si>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</si>
  <si>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</si>
  <si>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</si>
  <si>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</si>
  <si>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</si>
  <si>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</si>
  <si>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</si>
  <si>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</si>
  <si>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</si>
  <si>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</si>
  <si>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</si>
  <si>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</si>
  <si>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</si>
  <si>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</si>
  <si>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</si>
  <si>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</si>
  <si>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</si>
  <si>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</si>
  <si>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</si>
  <si>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</si>
  <si>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</si>
  <si>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</si>
  <si>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</si>
  <si>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</si>
  <si>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</si>
  <si>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</si>
  <si>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</si>
  <si>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</si>
  <si>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</si>
  <si>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</si>
  <si>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</si>
  <si>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</si>
  <si>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</si>
  <si>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</si>
  <si>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</si>
  <si>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</si>
  <si>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</si>
  <si>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</si>
  <si>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</si>
  <si>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</si>
  <si>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</si>
  <si>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</si>
  <si>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</si>
  <si>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</si>
  <si>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</si>
  <si>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</si>
  <si>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</si>
  <si>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</si>
  <si>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</si>
  <si>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</si>
  <si>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</si>
  <si>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</si>
  <si>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</si>
  <si>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</si>
  <si>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</si>
  <si>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</si>
  <si>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</si>
  <si>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</si>
  <si>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</si>
  <si>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</si>
  <si>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</si>
  <si>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</si>
  <si>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</si>
  <si>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</si>
  <si>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</si>
  <si>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</si>
  <si>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</si>
  <si>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</si>
  <si>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</si>
  <si>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</si>
  <si>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</si>
  <si>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</si>
  <si>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</si>
  <si>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</si>
  <si>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</si>
  <si>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</si>
  <si>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</si>
  <si>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</si>
  <si>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</si>
  <si>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</si>
  <si>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</si>
  <si>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</si>
  <si>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</si>
  <si>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</si>
  <si>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</si>
  <si>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</si>
  <si>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</si>
  <si>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</si>
  <si>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</si>
  <si>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</si>
  <si>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</si>
  <si>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</si>
  <si>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</si>
  <si>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</si>
  <si>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</si>
  <si>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</si>
  <si>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</si>
  <si>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</si>
  <si>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</si>
  <si>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</si>
  <si>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</si>
  <si>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</si>
  <si>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</si>
  <si>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</si>
  <si>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</si>
  <si>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</si>
  <si>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</si>
  <si>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</si>
  <si>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</si>
  <si>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</si>
  <si>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</si>
  <si>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</si>
  <si>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</si>
  <si>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</si>
  <si>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</si>
  <si>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</si>
  <si>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</si>
  <si>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</si>
  <si>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</si>
  <si>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</si>
  <si>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</si>
  <si>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</si>
  <si>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</si>
  <si>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</si>
  <si>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</si>
  <si>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</si>
  <si>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</si>
  <si>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</si>
  <si>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</si>
  <si>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</si>
  <si>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</si>
  <si>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</si>
  <si>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</si>
  <si>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</si>
  <si>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</si>
  <si>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</si>
  <si>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</si>
  <si>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</si>
  <si>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</si>
  <si>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</si>
  <si>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</si>
  <si>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</si>
  <si>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</si>
  <si>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</si>
  <si>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</si>
  <si>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</si>
  <si>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</si>
  <si>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</si>
  <si>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</si>
  <si>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</si>
  <si>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</si>
  <si>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</si>
  <si>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</si>
  <si>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</si>
  <si>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</si>
  <si>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</si>
  <si>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</si>
  <si>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</si>
  <si>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</si>
  <si>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</si>
  <si>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</si>
  <si>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</si>
  <si>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</si>
  <si>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</si>
  <si>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</si>
  <si>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</si>
  <si>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</si>
  <si>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</si>
  <si>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</si>
  <si>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</si>
  <si>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</si>
  <si>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</si>
  <si>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</si>
  <si>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</si>
  <si>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</si>
  <si>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</si>
  <si>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</si>
  <si>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</si>
  <si>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</si>
  <si>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</si>
  <si>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</si>
  <si>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</si>
  <si>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</si>
  <si>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</si>
  <si>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</si>
  <si>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</si>
  <si>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</si>
  <si>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</si>
  <si>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</si>
  <si>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</si>
  <si>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</si>
  <si>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</si>
  <si>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</si>
  <si>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</si>
  <si>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</si>
  <si>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</si>
  <si>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</si>
  <si>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</si>
  <si>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</si>
  <si>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</si>
  <si>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</si>
  <si>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</si>
  <si>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</si>
  <si>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</si>
  <si>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</si>
  <si>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</si>
  <si>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</si>
  <si>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</si>
  <si>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</si>
  <si>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</si>
  <si>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</si>
  <si>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</si>
  <si>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</si>
  <si>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</si>
  <si>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</si>
  <si>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</si>
  <si>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</si>
  <si>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</si>
  <si>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</si>
  <si>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</si>
  <si>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</si>
  <si>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</si>
  <si>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</si>
  <si>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</si>
  <si>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</si>
  <si>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</si>
  <si>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</si>
  <si>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</si>
  <si>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</si>
  <si>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</si>
  <si>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</si>
  <si>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</si>
  <si>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</si>
  <si>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</si>
  <si>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</si>
  <si>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</si>
  <si>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</si>
  <si>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</si>
  <si>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</si>
  <si>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</si>
  <si>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</si>
  <si>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</si>
  <si>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</si>
  <si>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</si>
  <si>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</si>
  <si>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</si>
  <si>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</si>
  <si>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</si>
  <si>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</si>
  <si>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</si>
  <si>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</si>
  <si>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</si>
  <si>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</si>
  <si>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</si>
  <si>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</si>
  <si>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</si>
  <si>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</si>
  <si>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</si>
  <si>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</si>
  <si>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</si>
  <si>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</si>
  <si>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</si>
  <si>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</si>
  <si>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</si>
  <si>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</si>
  <si>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</si>
  <si>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</si>
  <si>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</si>
  <si>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</si>
  <si>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</si>
  <si>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</si>
  <si>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</si>
  <si>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</si>
  <si>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</si>
  <si>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</si>
  <si>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</si>
  <si>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</si>
  <si>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</si>
  <si>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</si>
  <si>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</si>
  <si>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</si>
  <si>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</si>
  <si>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</si>
  <si>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</si>
  <si>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</si>
  <si>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</si>
  <si>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</si>
  <si>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</si>
  <si>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</si>
  <si>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</si>
  <si>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</si>
  <si>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</si>
  <si>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</si>
  <si>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</si>
  <si>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</si>
  <si>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</si>
  <si>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</si>
  <si>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</si>
  <si>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</si>
  <si>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</si>
  <si>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</si>
  <si>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</si>
  <si>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</si>
  <si>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</si>
  <si>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</si>
  <si>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</si>
  <si>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</si>
  <si>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</si>
  <si>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</si>
  <si>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</si>
  <si>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</si>
  <si>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</si>
  <si>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</si>
  <si>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</si>
  <si>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</si>
  <si>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</si>
  <si>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</si>
  <si>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</si>
  <si>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</si>
  <si>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</si>
  <si>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</si>
  <si>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</si>
  <si>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</si>
  <si>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</si>
  <si>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</si>
  <si>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</si>
  <si>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</si>
  <si>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</si>
  <si>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</si>
  <si>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</si>
  <si>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</si>
  <si>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</si>
  <si>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</si>
  <si>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</si>
  <si>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</si>
  <si>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</si>
  <si>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</si>
  <si>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</si>
  <si>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</si>
  <si>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</si>
  <si>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</si>
  <si>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</si>
  <si>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</si>
  <si>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</si>
  <si>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</si>
  <si>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</si>
  <si>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</si>
  <si>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</si>
  <si>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</si>
  <si>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</si>
  <si>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</si>
  <si>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</si>
  <si>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</si>
  <si>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</si>
  <si>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</si>
  <si>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</si>
  <si>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</si>
  <si>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</si>
  <si>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</si>
  <si>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</si>
  <si>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</si>
  <si>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</si>
  <si>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</si>
  <si>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</si>
  <si>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</si>
  <si>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</si>
  <si>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</si>
  <si>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</si>
  <si>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</si>
  <si>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</si>
  <si>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</si>
  <si>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</si>
  <si>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</si>
  <si>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</si>
  <si>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</si>
  <si>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</si>
  <si>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</si>
  <si>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</si>
  <si>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</si>
  <si>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</si>
  <si>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</si>
  <si>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</si>
  <si>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</si>
  <si>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</si>
  <si>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</si>
  <si>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</si>
  <si>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</si>
  <si>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</si>
  <si>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</si>
  <si>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</si>
  <si>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</si>
  <si>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</si>
  <si>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</si>
  <si>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</si>
  <si>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</si>
  <si>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</si>
  <si>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</si>
  <si>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</si>
  <si>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</si>
  <si>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</si>
  <si>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</si>
  <si>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</si>
  <si>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</si>
  <si>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</si>
  <si>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</si>
  <si>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</si>
  <si>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</si>
  <si>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</si>
  <si>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</si>
  <si>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</si>
  <si>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</si>
  <si>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</si>
  <si>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</si>
  <si>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</si>
  <si>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</si>
  <si>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</si>
  <si>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</si>
  <si>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</si>
  <si>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</si>
  <si>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</si>
  <si>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</si>
  <si>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</si>
  <si>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</si>
  <si>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</si>
  <si>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</si>
  <si>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</si>
  <si>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</si>
  <si>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</si>
  <si>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</si>
  <si>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</si>
  <si>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</si>
  <si>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</si>
  <si>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</si>
  <si>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</si>
  <si>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</si>
  <si>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</si>
  <si>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</si>
  <si>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</si>
  <si>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</si>
  <si>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</si>
  <si>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</si>
  <si>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</si>
  <si>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</si>
  <si>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</si>
  <si>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</si>
  <si>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</si>
  <si>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</si>
  <si>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</si>
  <si>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</si>
  <si>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</si>
  <si>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</si>
  <si>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</si>
  <si>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</si>
  <si>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</si>
  <si>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</si>
  <si>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</si>
  <si>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</si>
  <si>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</si>
  <si>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</si>
  <si>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</si>
  <si>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</si>
  <si>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</si>
  <si>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</si>
  <si>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</si>
  <si>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</si>
  <si>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</si>
  <si>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</si>
  <si>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</si>
  <si>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</si>
  <si>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</si>
  <si>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</si>
  <si>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</si>
  <si>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</si>
  <si>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</si>
  <si>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</si>
  <si>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</si>
  <si>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</si>
  <si>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</si>
  <si>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</si>
  <si>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</si>
  <si>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</si>
  <si>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</si>
  <si>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</si>
  <si>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</si>
  <si>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</si>
  <si>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</si>
  <si>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</si>
  <si>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</si>
  <si>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</si>
  <si>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</si>
  <si>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</si>
  <si>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</si>
  <si>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</si>
  <si>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</si>
  <si>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</si>
  <si>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</si>
  <si>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</si>
  <si>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</si>
  <si>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</si>
  <si>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</si>
  <si>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</si>
  <si>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</si>
  <si>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</si>
  <si>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</si>
  <si>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</si>
  <si>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</si>
  <si>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</si>
  <si>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</si>
  <si>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</si>
  <si>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</si>
  <si>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</si>
  <si>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</si>
  <si>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</si>
  <si>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</si>
  <si>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</si>
  <si>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</si>
  <si>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</si>
  <si>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</si>
  <si>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</si>
  <si>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</si>
  <si>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</si>
  <si>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</si>
  <si>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</si>
  <si>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</si>
  <si>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</si>
  <si>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</si>
  <si>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</si>
  <si>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</si>
  <si>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</si>
  <si>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</si>
  <si>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</si>
  <si>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</si>
  <si>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</si>
  <si>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</si>
  <si>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</si>
  <si>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</si>
  <si>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</si>
  <si>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</si>
  <si>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</si>
  <si>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</si>
  <si>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</si>
  <si>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</si>
  <si>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</si>
  <si>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</si>
  <si>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</si>
  <si>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</si>
  <si>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</si>
  <si>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</si>
  <si>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</si>
  <si>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</si>
  <si>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</si>
  <si>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</si>
  <si>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</si>
  <si>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</si>
  <si>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</si>
  <si>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</si>
  <si>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</si>
  <si>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</si>
  <si>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</si>
  <si>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</si>
  <si>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</si>
  <si>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</si>
  <si>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</si>
  <si>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</si>
  <si>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</si>
  <si>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</si>
  <si>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</si>
  <si>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</si>
  <si>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</si>
  <si>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</si>
  <si>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</si>
  <si>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</si>
  <si>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</si>
  <si>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</si>
  <si>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</si>
  <si>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</si>
  <si>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</si>
  <si>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</si>
  <si>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</si>
  <si>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</si>
  <si>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</si>
  <si>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</si>
  <si>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</si>
  <si>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</si>
  <si>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</si>
  <si>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</si>
  <si>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</si>
  <si>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</si>
  <si>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</si>
  <si>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</si>
  <si>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</si>
  <si>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</si>
  <si>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</si>
  <si>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</si>
  <si>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</si>
  <si>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</si>
  <si>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</si>
  <si>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</si>
  <si>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</si>
  <si>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</si>
  <si>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</si>
  <si>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</si>
  <si>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</si>
  <si>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</si>
  <si>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</si>
  <si>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</si>
  <si>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</si>
  <si>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</si>
  <si>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</si>
  <si>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</si>
  <si>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</si>
  <si>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</si>
  <si>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</si>
  <si>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</si>
  <si>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</si>
  <si>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</si>
  <si>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</si>
  <si>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</si>
  <si>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</si>
  <si>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</si>
  <si>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</si>
  <si>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</si>
  <si>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</si>
  <si>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</si>
  <si>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</si>
  <si>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</si>
  <si>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</si>
  <si>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</si>
  <si>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</si>
  <si>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</si>
  <si>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</si>
  <si>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</si>
  <si>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</si>
  <si>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</si>
  <si>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</si>
  <si>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</si>
  <si>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</si>
  <si>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</si>
  <si>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</si>
  <si>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</si>
  <si>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</si>
  <si>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</si>
  <si>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</si>
  <si>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</si>
  <si>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</si>
  <si>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</si>
  <si>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</si>
  <si>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</si>
  <si>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</si>
  <si>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</si>
  <si>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</si>
  <si>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</si>
  <si>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</si>
  <si>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</si>
  <si>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</si>
  <si>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</si>
  <si>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</si>
  <si>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</si>
  <si>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</si>
  <si>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</si>
  <si>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</si>
  <si>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</si>
  <si>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</si>
  <si>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</si>
  <si>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</si>
  <si>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</si>
  <si>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</si>
  <si>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</si>
  <si>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</si>
  <si>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</si>
  <si>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</si>
  <si>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</si>
  <si>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</si>
  <si>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</si>
  <si>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</si>
  <si>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</si>
  <si>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</si>
  <si>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</si>
  <si>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</si>
  <si>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</si>
  <si>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</si>
  <si>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</si>
  <si>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</si>
  <si>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</si>
  <si>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</si>
  <si>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</si>
  <si>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</si>
  <si>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</si>
  <si>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</si>
  <si>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</si>
  <si>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</si>
  <si>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</si>
  <si>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</si>
  <si>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</si>
  <si>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</si>
  <si>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</si>
  <si>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</si>
  <si>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</si>
  <si>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</si>
  <si>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</si>
  <si>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</si>
  <si>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</si>
  <si>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</si>
  <si>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</si>
  <si>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</si>
  <si>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</si>
  <si>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</si>
  <si>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</si>
  <si>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</si>
  <si>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</si>
  <si>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</si>
  <si>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</si>
  <si>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</si>
  <si>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</si>
  <si>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</si>
  <si>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</si>
  <si>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</si>
  <si>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</si>
  <si>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</si>
  <si>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</si>
  <si>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</si>
  <si>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</si>
  <si>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</si>
  <si>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</si>
  <si>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</si>
  <si>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</si>
  <si>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</si>
  <si>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</si>
  <si>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</si>
  <si>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</si>
  <si>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</si>
  <si>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</si>
  <si>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</si>
  <si>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</si>
  <si>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</si>
  <si>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</si>
  <si>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</si>
  <si>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</si>
  <si>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</si>
  <si>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</si>
  <si>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</si>
  <si>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</si>
  <si>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</si>
  <si>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</si>
  <si>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</si>
  <si>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</si>
  <si>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</si>
  <si>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</si>
  <si>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</si>
  <si>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</si>
  <si>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</si>
  <si>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</si>
  <si>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</si>
  <si>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</si>
  <si>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</si>
  <si>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</si>
  <si>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</si>
  <si>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</si>
  <si>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</si>
  <si>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</si>
  <si>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</si>
  <si>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</si>
  <si>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</si>
  <si>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</si>
  <si>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</si>
  <si>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</si>
  <si>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</si>
  <si>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</si>
  <si>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</si>
  <si>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</si>
  <si>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</si>
  <si>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</si>
  <si>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</si>
  <si>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</si>
  <si>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</si>
  <si>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</si>
  <si>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</si>
  <si>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</si>
  <si>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</si>
  <si>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</si>
  <si>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</si>
  <si>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</si>
  <si>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</si>
  <si>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</si>
  <si>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</si>
  <si>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</si>
  <si>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</si>
  <si>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</si>
  <si>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</si>
  <si>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</si>
  <si>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</si>
  <si>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</si>
  <si>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</si>
  <si>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</si>
  <si>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</si>
  <si>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</si>
  <si>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</si>
  <si>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</si>
  <si>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</si>
  <si>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</si>
  <si>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</si>
  <si>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</si>
  <si>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</si>
  <si>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</si>
  <si>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</si>
  <si>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</si>
  <si>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</si>
  <si>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</si>
  <si>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</si>
  <si>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</si>
  <si>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</si>
  <si>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</si>
  <si>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</si>
  <si>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</si>
  <si>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</si>
  <si>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</si>
  <si>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</si>
  <si>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</si>
  <si>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</si>
  <si>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</si>
  <si>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</si>
  <si>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</si>
  <si>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</si>
  <si>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</si>
  <si>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</si>
  <si>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</si>
  <si>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</si>
  <si>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</si>
  <si>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</si>
  <si>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</si>
  <si>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</si>
  <si>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</si>
  <si>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</si>
  <si>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</si>
  <si>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</si>
  <si>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</si>
  <si>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</si>
  <si>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</si>
  <si>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</si>
  <si>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</si>
  <si>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</si>
  <si>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</si>
  <si>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</si>
  <si>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</si>
  <si>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</si>
  <si>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</si>
  <si>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</si>
  <si>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</si>
  <si>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</si>
  <si>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</si>
  <si>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</si>
  <si>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</si>
  <si>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</si>
  <si>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</si>
  <si>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</si>
  <si>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</si>
  <si>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</si>
  <si>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</si>
  <si>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</si>
  <si>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</si>
  <si>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</si>
  <si>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</si>
  <si>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</si>
  <si>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</si>
  <si>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</si>
  <si>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</si>
  <si>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</si>
  <si>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</si>
  <si>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</si>
  <si>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</si>
  <si>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</si>
  <si>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</si>
  <si>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</si>
  <si>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</si>
  <si>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</si>
  <si>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</si>
  <si>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</si>
  <si>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</si>
  <si>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</si>
  <si>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</si>
  <si>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</si>
  <si>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</si>
  <si>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</si>
  <si>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</si>
  <si>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</si>
  <si>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</si>
  <si>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</si>
  <si>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</si>
  <si>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</si>
  <si>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</si>
  <si>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</si>
  <si>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</si>
  <si>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</si>
  <si>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</si>
  <si>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</si>
  <si>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</si>
  <si>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</si>
  <si>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</si>
  <si>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</si>
  <si>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</si>
  <si>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</si>
  <si>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</si>
  <si>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</si>
  <si>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</si>
  <si>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</si>
  <si>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</si>
  <si>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</si>
  <si>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</si>
  <si>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</si>
  <si>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</si>
  <si>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</si>
  <si>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</si>
  <si>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</si>
  <si>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</si>
  <si>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</si>
  <si>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</si>
  <si>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</si>
  <si>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</si>
  <si>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</si>
  <si>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</si>
  <si>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</si>
  <si>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</si>
  <si>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</si>
  <si>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</si>
  <si>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</si>
  <si>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</si>
  <si>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</si>
  <si>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</si>
  <si>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</si>
  <si>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</si>
  <si>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</si>
  <si>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</si>
  <si>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</si>
  <si>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</si>
  <si>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</si>
  <si>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</si>
  <si>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</si>
  <si>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</si>
  <si>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</si>
  <si>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</si>
  <si>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</si>
  <si>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</si>
  <si>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</si>
  <si>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</si>
  <si>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</si>
  <si>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</si>
  <si>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</si>
  <si>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</si>
  <si>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</si>
  <si>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</si>
  <si>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</si>
  <si>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</si>
  <si>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</si>
  <si>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</si>
  <si>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</si>
  <si>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</si>
  <si>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</si>
  <si>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</si>
  <si>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</si>
  <si>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</si>
  <si>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</si>
  <si>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</si>
  <si>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</si>
  <si>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</si>
  <si>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</si>
  <si>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</si>
  <si>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</si>
  <si>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</si>
  <si>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</si>
  <si>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</si>
  <si>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</si>
  <si>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</si>
  <si>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</si>
  <si>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</si>
  <si>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</si>
  <si>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</si>
  <si>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</si>
  <si>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</si>
  <si>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</si>
  <si>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</si>
  <si>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</si>
  <si>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</si>
  <si>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</si>
  <si>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</si>
  <si>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</si>
  <si>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</si>
  <si>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</si>
  <si>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</si>
  <si>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</si>
  <si>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</si>
  <si>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</si>
  <si>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</si>
  <si>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</si>
  <si>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</si>
  <si>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</si>
  <si>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</si>
  <si>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</si>
  <si>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</si>
  <si>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</si>
  <si>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</si>
  <si>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</si>
  <si>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</si>
  <si>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</si>
  <si>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</si>
  <si>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</si>
  <si>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</si>
  <si>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</si>
  <si>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</si>
  <si>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</si>
  <si>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</si>
  <si>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</si>
  <si>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</si>
  <si>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</si>
  <si>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</si>
  <si>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</si>
  <si>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</si>
  <si>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</si>
  <si>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</si>
  <si>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</si>
  <si>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</si>
  <si>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</si>
  <si>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</si>
  <si>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</si>
  <si>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</si>
  <si>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</si>
  <si>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</si>
  <si>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</si>
  <si>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</si>
  <si>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</si>
  <si>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</si>
  <si>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</si>
  <si>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</si>
  <si>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</si>
  <si>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</si>
  <si>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</si>
  <si>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</si>
  <si>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</si>
  <si>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</si>
  <si>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</si>
  <si>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</si>
  <si>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</si>
  <si>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</si>
  <si>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</si>
  <si>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</si>
  <si>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</si>
  <si>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</si>
  <si>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</si>
  <si>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</si>
  <si>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</si>
  <si>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</si>
  <si>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</si>
  <si>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</si>
  <si>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</si>
  <si>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</si>
  <si>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</si>
  <si>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</si>
  <si>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</si>
  <si>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</si>
  <si>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</si>
  <si>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</si>
  <si>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</si>
  <si>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</si>
  <si>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</si>
  <si>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</si>
  <si>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</si>
  <si>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</si>
  <si>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</si>
  <si>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</si>
  <si>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</si>
  <si>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</si>
  <si>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</si>
  <si>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</si>
  <si>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</si>
  <si>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</si>
  <si>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</si>
  <si>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</si>
  <si>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</si>
  <si>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</si>
  <si>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</si>
  <si>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</si>
  <si>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</si>
  <si>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</si>
  <si>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</si>
  <si>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</si>
  <si>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</si>
  <si>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</si>
  <si>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</si>
  <si>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</si>
  <si>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</si>
  <si>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</si>
  <si>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</si>
  <si>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</si>
  <si>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</si>
  <si>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</si>
  <si>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</si>
  <si>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</si>
  <si>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</si>
  <si>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</si>
  <si>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</si>
  <si>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</si>
  <si>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</si>
  <si>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</si>
  <si>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</si>
  <si>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</si>
  <si>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</si>
  <si>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</si>
  <si>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</si>
  <si>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</si>
  <si>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</si>
  <si>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</si>
  <si>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</si>
  <si>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</si>
  <si>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</si>
  <si>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</si>
  <si>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</si>
  <si>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</si>
  <si>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</si>
  <si>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</si>
  <si>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</si>
  <si>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</si>
  <si>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</si>
  <si>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</si>
  <si>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</si>
  <si>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</si>
  <si>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</si>
  <si>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</si>
  <si>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</si>
  <si>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</si>
  <si>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</si>
  <si>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</si>
  <si>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</si>
  <si>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</si>
  <si>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</si>
  <si>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</si>
  <si>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</si>
  <si>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</si>
  <si>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</si>
  <si>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</si>
  <si>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</si>
  <si>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</si>
  <si>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</si>
  <si>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</si>
  <si>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</si>
  <si>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</si>
  <si>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</si>
  <si>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</si>
  <si>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</si>
  <si>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</si>
  <si>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</si>
  <si>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</si>
  <si>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</si>
  <si>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</si>
  <si>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</si>
  <si>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</si>
  <si>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</si>
  <si>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</si>
  <si>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</si>
  <si>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</si>
  <si>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</si>
  <si>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</si>
  <si>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</si>
  <si>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</si>
  <si>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</si>
  <si>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</si>
  <si>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</si>
  <si>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</si>
  <si>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</si>
  <si>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</si>
  <si>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</si>
  <si>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</si>
  <si>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</si>
  <si>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</si>
  <si>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</si>
  <si>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</si>
  <si>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</si>
  <si>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</si>
  <si>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</si>
  <si>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</si>
  <si>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</si>
  <si>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</si>
  <si>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</si>
  <si>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</si>
  <si>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</si>
  <si>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</si>
  <si>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</si>
  <si>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</si>
  <si>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</si>
  <si>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</si>
  <si>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</si>
  <si>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</si>
  <si>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</si>
  <si>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</si>
  <si>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</si>
  <si>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</si>
  <si>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</si>
  <si>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</si>
  <si>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</si>
  <si>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</si>
  <si>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</si>
  <si>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</si>
  <si>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</si>
  <si>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</si>
  <si>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</si>
  <si>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</si>
  <si>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</si>
  <si>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</si>
  <si>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</si>
  <si>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</si>
  <si>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</si>
  <si>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</si>
  <si>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</si>
  <si>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</si>
  <si>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</si>
  <si>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</si>
  <si>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</si>
  <si>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</si>
  <si>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</si>
  <si>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</si>
  <si>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</si>
  <si>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</si>
  <si>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</si>
  <si>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</si>
  <si>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</si>
  <si>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</si>
  <si>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</si>
  <si>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</si>
  <si>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</si>
  <si>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</si>
  <si>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</si>
  <si>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</si>
  <si>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</si>
  <si>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</si>
  <si>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</si>
  <si>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</si>
  <si>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</si>
  <si>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</si>
  <si>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</si>
  <si>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</si>
  <si>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</si>
  <si>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</si>
  <si>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</si>
  <si>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</si>
  <si>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</si>
  <si>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</si>
  <si>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</si>
  <si>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</si>
  <si>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</si>
  <si>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</si>
  <si>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</si>
  <si>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</si>
  <si>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</si>
  <si>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</si>
  <si>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</si>
  <si>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</si>
  <si>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</si>
  <si>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</si>
  <si>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</si>
  <si>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</si>
  <si>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</si>
  <si>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</si>
  <si>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</si>
  <si>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</si>
  <si>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</si>
  <si>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</si>
  <si>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</si>
  <si>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</si>
  <si>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</si>
  <si>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</si>
  <si>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</si>
  <si>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</si>
  <si>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</si>
  <si>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</si>
  <si>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</si>
  <si>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</si>
  <si>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</si>
  <si>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</si>
  <si>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</si>
  <si>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</si>
  <si>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</si>
  <si>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</si>
  <si>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</si>
  <si>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</si>
  <si>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</si>
  <si>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</si>
  <si>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</si>
  <si>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</si>
  <si>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</si>
  <si>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</si>
  <si>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</si>
  <si>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</si>
  <si>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</si>
  <si>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</si>
  <si>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</si>
  <si>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</si>
  <si>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</si>
  <si>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</si>
  <si>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</si>
  <si>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</si>
  <si>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</si>
  <si>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</si>
  <si>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</si>
  <si>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</si>
  <si>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</si>
  <si>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</si>
  <si>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</si>
  <si>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</si>
  <si>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</si>
  <si>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</si>
  <si>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</si>
  <si>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</si>
  <si>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</si>
  <si>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</si>
  <si>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</si>
  <si>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</si>
  <si>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</si>
  <si>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</si>
  <si>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</si>
  <si>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</si>
  <si>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</si>
  <si>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</si>
  <si>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</si>
  <si>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</si>
  <si>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</si>
  <si>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</si>
  <si>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</si>
  <si>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</si>
  <si>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</si>
  <si>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</si>
  <si>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</si>
  <si>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</si>
  <si>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</si>
  <si>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</si>
  <si>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</si>
  <si>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</si>
  <si>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</si>
  <si>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</si>
  <si>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</si>
  <si>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</si>
  <si>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</si>
  <si>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</si>
  <si>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</si>
  <si>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</si>
  <si>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</si>
  <si>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</si>
  <si>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</si>
  <si>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</si>
  <si>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</si>
  <si>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</si>
  <si>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</si>
  <si>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</si>
  <si>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</si>
  <si>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</si>
  <si>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</si>
  <si>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</si>
  <si>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</si>
  <si>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</si>
  <si>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</si>
  <si>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</si>
  <si>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</si>
  <si>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</si>
  <si>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</si>
  <si>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</si>
  <si>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</si>
  <si>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</si>
  <si>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</si>
  <si>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</si>
  <si>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</si>
  <si>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</si>
  <si>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</si>
  <si>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</si>
  <si>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</si>
  <si>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</si>
  <si>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</si>
  <si>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</si>
  <si>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</si>
  <si>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</si>
  <si>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</si>
  <si>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</si>
  <si>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</si>
  <si>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</si>
  <si>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</si>
  <si>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</si>
  <si>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</si>
  <si>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</si>
  <si>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</si>
  <si>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</si>
  <si>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</si>
  <si>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</si>
  <si>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</si>
  <si>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</si>
  <si>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</si>
  <si>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</si>
  <si>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</si>
  <si>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</si>
  <si>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</si>
  <si>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</si>
  <si>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</si>
  <si>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</si>
  <si>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</si>
  <si>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</si>
  <si>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</si>
  <si>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</si>
  <si>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</si>
  <si>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</si>
  <si>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</si>
  <si>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</si>
  <si>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</si>
  <si>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</si>
  <si>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</si>
  <si>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</si>
  <si>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</si>
  <si>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</si>
  <si>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</si>
  <si>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</si>
  <si>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</si>
  <si>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</si>
  <si>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</si>
  <si>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</si>
  <si>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</si>
  <si>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</si>
  <si>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</si>
  <si>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</si>
  <si>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</si>
  <si>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</si>
  <si>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</si>
  <si>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</si>
  <si>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</si>
  <si>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</si>
  <si>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</si>
  <si>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</si>
  <si>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</si>
  <si>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</si>
  <si>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</si>
  <si>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</si>
  <si>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</si>
  <si>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</si>
  <si>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</si>
  <si>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</si>
  <si>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</si>
  <si>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</si>
  <si>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</si>
  <si>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</si>
  <si>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</si>
  <si>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</si>
  <si>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</si>
  <si>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</si>
  <si>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</si>
  <si>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</si>
  <si>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</si>
  <si>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</si>
  <si>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</si>
  <si>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</si>
  <si>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</si>
  <si>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</si>
  <si>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</si>
  <si>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</si>
  <si>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</si>
  <si>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</si>
  <si>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</si>
  <si>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</si>
  <si>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</si>
  <si>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</si>
  <si>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</si>
  <si>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</si>
  <si>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</si>
  <si>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</si>
  <si>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</si>
  <si>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</si>
  <si>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</si>
  <si>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</si>
  <si>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</si>
  <si>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</si>
  <si>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</si>
  <si>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</si>
  <si>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</si>
  <si>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</si>
  <si>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</si>
  <si>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</si>
  <si>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</si>
  <si>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</si>
  <si>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</si>
  <si>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</si>
  <si>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</si>
  <si>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</si>
  <si>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</si>
  <si>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</si>
  <si>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</si>
  <si>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</si>
  <si>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</si>
  <si>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</si>
  <si>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</si>
  <si>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</si>
  <si>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</si>
  <si>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</si>
  <si>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</si>
  <si>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</si>
  <si>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</si>
  <si>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</si>
  <si>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</si>
  <si>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</si>
  <si>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</si>
  <si>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</si>
  <si>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</si>
  <si>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</si>
  <si>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</si>
  <si>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</si>
  <si>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</si>
  <si>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</si>
  <si>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</si>
  <si>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</si>
  <si>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</si>
  <si>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</si>
  <si>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</si>
  <si>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</si>
  <si>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</si>
  <si>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</si>
  <si>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</si>
  <si>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</si>
  <si>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</si>
  <si>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</si>
  <si>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</si>
  <si>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</si>
  <si>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</si>
  <si>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</si>
  <si>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</si>
  <si>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</si>
  <si>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</si>
  <si>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</si>
  <si>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</si>
  <si>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</si>
  <si>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</si>
  <si>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</si>
  <si>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</si>
  <si>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</si>
  <si>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</si>
  <si>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</si>
  <si>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</si>
  <si>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</si>
  <si>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</si>
  <si>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</si>
  <si>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</si>
  <si>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</si>
  <si>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</si>
  <si>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</si>
  <si>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</si>
  <si>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</si>
  <si>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</si>
  <si>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</si>
  <si>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</si>
  <si>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</si>
  <si>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</si>
  <si>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</si>
  <si>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</si>
  <si>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</si>
  <si>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</si>
  <si>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</si>
  <si>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</si>
  <si>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</si>
  <si>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</si>
  <si>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</si>
  <si>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</si>
  <si>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</si>
  <si>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</si>
  <si>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</si>
  <si>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</si>
  <si>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</si>
  <si>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</si>
  <si>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</si>
  <si>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</si>
  <si>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</si>
  <si>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</si>
  <si>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</si>
  <si>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</si>
  <si>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</si>
  <si>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</si>
  <si>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</si>
  <si>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</si>
  <si>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</si>
  <si>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</si>
  <si>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</si>
  <si>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</si>
  <si>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</si>
  <si>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</si>
  <si>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</si>
  <si>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</si>
  <si>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</si>
  <si>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</si>
  <si>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</si>
  <si>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</si>
  <si>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</si>
  <si>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</si>
  <si>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</si>
  <si>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</si>
  <si>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</si>
  <si>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</si>
  <si>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</si>
  <si>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</si>
  <si>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</si>
  <si>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</si>
  <si>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</si>
  <si>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</si>
  <si>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</si>
  <si>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</si>
  <si>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</si>
  <si>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</si>
  <si>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</si>
  <si>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</si>
  <si>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</si>
  <si>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</si>
  <si>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</si>
  <si>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</si>
  <si>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</si>
  <si>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</si>
  <si>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</si>
  <si>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</si>
  <si>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</si>
  <si>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</si>
  <si>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</si>
  <si>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</si>
  <si>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</si>
  <si>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</si>
  <si>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</si>
  <si>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</si>
  <si>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</si>
  <si>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</si>
  <si>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</si>
  <si>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</si>
  <si>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</si>
  <si>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</si>
  <si>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</si>
  <si>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</si>
  <si>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</si>
  <si>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</si>
  <si>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</si>
  <si>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</si>
  <si>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</si>
  <si>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</si>
  <si>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</si>
  <si>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</si>
  <si>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</si>
  <si>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</si>
  <si>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</si>
  <si>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</si>
  <si>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</si>
  <si>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</si>
  <si>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</si>
  <si>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</si>
  <si>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</si>
  <si>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</si>
  <si>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</si>
  <si>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</si>
  <si>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</si>
  <si>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</si>
  <si>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</si>
  <si>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</si>
  <si>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</si>
  <si>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</si>
  <si>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</si>
  <si>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</si>
  <si>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</si>
  <si>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</si>
  <si>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</si>
  <si>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</si>
  <si>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</si>
  <si>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</si>
  <si>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</si>
  <si>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</si>
  <si>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</si>
  <si>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</si>
  <si>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</si>
  <si>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</si>
  <si>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</si>
  <si>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</si>
  <si>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</si>
  <si>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</si>
  <si>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</si>
  <si>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</si>
  <si>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</si>
  <si>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</si>
  <si>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</si>
  <si>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</si>
  <si>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</si>
  <si>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</si>
  <si>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</si>
  <si>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</si>
  <si>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</si>
  <si>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</si>
  <si>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</si>
  <si>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</si>
  <si>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</si>
  <si>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</si>
  <si>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</si>
  <si>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</si>
  <si>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</si>
  <si>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</si>
  <si>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</si>
  <si>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</si>
  <si>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</si>
  <si>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</si>
  <si>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</si>
  <si>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</si>
  <si>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</si>
  <si>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</si>
  <si>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</si>
  <si>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</si>
  <si>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</si>
  <si>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</si>
  <si>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</si>
  <si>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</si>
  <si>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</si>
  <si>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</si>
  <si>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</si>
  <si>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</si>
  <si>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</si>
  <si>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</si>
  <si>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</si>
  <si>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</si>
  <si>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</si>
  <si>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</si>
  <si>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</si>
  <si>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</si>
  <si>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</si>
  <si>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</si>
  <si>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</si>
  <si>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</si>
  <si>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</si>
  <si>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</si>
  <si>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</si>
  <si>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</si>
  <si>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</si>
  <si>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</si>
  <si>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</si>
  <si>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</si>
  <si>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</si>
  <si>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</si>
  <si>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</si>
  <si>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</si>
  <si>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</si>
  <si>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</si>
  <si>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</si>
  <si>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</si>
  <si>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</si>
  <si>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</si>
  <si>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</si>
  <si>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</si>
  <si>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</si>
  <si>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</si>
  <si>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</si>
  <si>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</si>
  <si>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</si>
  <si>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</si>
  <si>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</si>
  <si>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</si>
  <si>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</si>
  <si>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</si>
  <si>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</si>
  <si>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</si>
  <si>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</si>
  <si>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</si>
  <si>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</si>
  <si>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</si>
  <si>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</si>
  <si>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</si>
  <si>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</si>
  <si>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</si>
  <si>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</si>
  <si>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</si>
  <si>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</si>
  <si>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</si>
  <si>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</si>
  <si>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</si>
  <si>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</si>
  <si>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</si>
  <si>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</si>
  <si>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</si>
  <si>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</si>
  <si>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</si>
  <si>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</si>
  <si>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</si>
  <si>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</si>
  <si>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</si>
  <si>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</si>
  <si>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</si>
  <si>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</si>
  <si>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</si>
  <si>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</si>
  <si>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</si>
  <si>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</si>
  <si>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</si>
  <si>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</si>
  <si>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</si>
  <si>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</si>
  <si>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</si>
  <si>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</si>
  <si>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</si>
  <si>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</si>
  <si>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</si>
  <si>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</si>
  <si>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</si>
  <si>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</si>
  <si>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</si>
  <si>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</si>
  <si>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</si>
  <si>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</si>
  <si>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</si>
  <si>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</si>
  <si>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</si>
  <si>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</si>
  <si>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</si>
  <si>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</si>
  <si>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</si>
  <si>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</si>
  <si>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</si>
  <si>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</si>
  <si>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</si>
  <si>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</si>
  <si>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</si>
  <si>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</si>
  <si>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</si>
  <si>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</si>
  <si>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</si>
  <si>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</si>
  <si>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</si>
  <si>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</si>
  <si>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</si>
  <si>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</si>
  <si>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</si>
  <si>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</si>
  <si>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</si>
  <si>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</si>
  <si>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</si>
  <si>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</si>
  <si>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</si>
  <si>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</si>
  <si>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</si>
  <si>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</si>
  <si>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</si>
  <si>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</si>
  <si>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</si>
  <si>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</si>
  <si>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</si>
  <si>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</si>
  <si>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</si>
  <si>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</si>
  <si>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</si>
  <si>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</si>
  <si>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</si>
  <si>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</si>
  <si>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</si>
  <si>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</si>
  <si>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</si>
  <si>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</si>
  <si>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</si>
  <si>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</si>
  <si>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</si>
  <si>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</si>
  <si>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</si>
  <si>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</si>
  <si>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</si>
  <si>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</si>
  <si>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</si>
  <si>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</si>
  <si>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</si>
  <si>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</si>
  <si>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</si>
  <si>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</si>
  <si>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</si>
  <si>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</si>
  <si>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</si>
  <si>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</si>
  <si>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</si>
  <si>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</si>
  <si>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</si>
  <si>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</si>
  <si>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</si>
  <si>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</si>
  <si>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</si>
  <si>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</si>
  <si>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</si>
  <si>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</si>
  <si>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</si>
  <si>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</si>
  <si>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</si>
  <si>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</si>
  <si>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</si>
  <si>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</si>
  <si>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</si>
  <si>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</si>
  <si>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</si>
  <si>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</si>
  <si>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</si>
  <si>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</si>
  <si>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</si>
  <si>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</si>
  <si>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</si>
  <si>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</si>
  <si>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</si>
  <si>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</si>
  <si>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</si>
  <si>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</si>
  <si>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</si>
  <si>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</si>
  <si>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</si>
  <si>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</si>
  <si>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</si>
  <si>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</si>
  <si>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</si>
  <si>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</si>
  <si>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</si>
  <si>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</si>
  <si>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</si>
  <si>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</si>
  <si>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</si>
  <si>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</si>
  <si>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</si>
  <si>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</si>
  <si>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</si>
  <si>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</si>
  <si>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</si>
  <si>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</si>
  <si>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</si>
  <si>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</si>
  <si>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</si>
  <si>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</si>
  <si>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</si>
  <si>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</si>
  <si>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</si>
  <si>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</si>
  <si>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</si>
  <si>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</si>
  <si>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</si>
  <si>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</si>
  <si>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</si>
  <si>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</si>
  <si>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</si>
  <si>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</si>
  <si>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</si>
  <si>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</si>
  <si>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</si>
  <si>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</si>
  <si>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</si>
  <si>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</si>
  <si>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</si>
  <si>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</si>
  <si>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</si>
  <si>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</si>
  <si>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</si>
  <si>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</si>
  <si>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</si>
  <si>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</si>
  <si>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</si>
  <si>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</si>
  <si>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</si>
  <si>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</si>
  <si>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</si>
  <si>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</si>
  <si>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</si>
  <si>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</si>
  <si>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</si>
  <si>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</si>
  <si>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</si>
  <si>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</si>
  <si>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</si>
  <si>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</si>
  <si>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</si>
  <si>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</si>
  <si>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</si>
  <si>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</si>
  <si>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</si>
  <si>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</si>
  <si>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</si>
  <si>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</si>
  <si>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</si>
  <si>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</si>
  <si>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</si>
  <si>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</si>
  <si>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</si>
  <si>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</si>
  <si>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</si>
  <si>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</si>
  <si>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</si>
  <si>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</si>
  <si>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</si>
  <si>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</si>
  <si>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</si>
  <si>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</si>
  <si>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</si>
  <si>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</si>
  <si>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</si>
  <si>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</si>
  <si>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</si>
  <si>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</si>
  <si>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</si>
  <si>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</si>
  <si>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</si>
  <si>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</si>
  <si>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</si>
  <si>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</si>
  <si>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</si>
  <si>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</si>
  <si>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</si>
  <si>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</si>
  <si>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</si>
  <si>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</si>
  <si>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</si>
  <si>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</si>
  <si>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</si>
  <si>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</si>
  <si>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</si>
  <si>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</si>
  <si>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</si>
  <si>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</si>
  <si>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</si>
  <si>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</si>
  <si>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</si>
  <si>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</si>
  <si>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</si>
  <si>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</si>
  <si>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</si>
  <si>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</si>
  <si>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</si>
  <si>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</si>
  <si>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</si>
  <si>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</si>
  <si>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</si>
  <si>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</si>
  <si>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</si>
  <si>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</si>
  <si>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</si>
  <si>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</si>
  <si>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</si>
  <si>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</si>
  <si>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</si>
  <si>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</si>
  <si>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</si>
  <si>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</si>
  <si>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</si>
  <si>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</si>
  <si>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</si>
  <si>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</si>
  <si>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</si>
  <si>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</si>
  <si>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</si>
  <si>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</si>
  <si>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</si>
  <si>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</si>
  <si>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</si>
  <si>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</si>
  <si>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</si>
  <si>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</si>
  <si>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</si>
  <si>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</si>
  <si>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</si>
  <si>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</si>
  <si>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</si>
  <si>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</si>
  <si>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</si>
  <si>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</si>
  <si>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</si>
  <si>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</si>
  <si>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</si>
  <si>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</si>
  <si>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</si>
  <si>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</si>
  <si>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</si>
  <si>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</si>
  <si>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</si>
  <si>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</si>
  <si>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</si>
  <si>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</si>
  <si>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</si>
  <si>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</si>
  <si>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</si>
  <si>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</si>
  <si>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</si>
  <si>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</si>
  <si>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</si>
  <si>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</si>
  <si>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</si>
  <si>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</si>
  <si>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</si>
  <si>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</si>
  <si>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</si>
  <si>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</si>
  <si>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</si>
  <si>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</si>
  <si>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</si>
  <si>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</si>
  <si>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</si>
  <si>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</si>
  <si>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</si>
  <si>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</si>
  <si>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</si>
  <si>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</si>
  <si>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</si>
  <si>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</si>
  <si>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</si>
  <si>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</si>
  <si>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</si>
  <si>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</si>
  <si>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</si>
  <si>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</si>
  <si>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</si>
  <si>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</si>
  <si>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</si>
  <si>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</si>
  <si>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</si>
  <si>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</si>
  <si>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</si>
  <si>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</si>
  <si>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</si>
  <si>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</si>
  <si>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</si>
  <si>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</si>
  <si>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</si>
  <si>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</si>
  <si>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</si>
  <si>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</si>
  <si>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</si>
  <si>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</si>
  <si>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</si>
  <si>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</si>
  <si>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</si>
  <si>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</si>
  <si>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</si>
  <si>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</si>
  <si>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</si>
  <si>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</si>
  <si>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</si>
  <si>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</si>
  <si>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</si>
  <si>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</si>
  <si>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</si>
  <si>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</si>
  <si>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</si>
  <si>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</si>
  <si>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</si>
  <si>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</si>
  <si>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</si>
  <si>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</si>
  <si>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</si>
  <si>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</si>
  <si>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</si>
  <si>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</si>
  <si>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</si>
  <si>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</si>
  <si>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</si>
  <si>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</si>
  <si>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</si>
  <si>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</si>
  <si>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</si>
  <si>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</si>
  <si>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</si>
  <si>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</si>
  <si>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</si>
  <si>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</si>
  <si>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</si>
  <si>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</si>
  <si>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</si>
  <si>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</si>
  <si>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</si>
  <si>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</si>
  <si>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</si>
  <si>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</si>
  <si>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</si>
  <si>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</si>
  <si>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</si>
  <si>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</si>
  <si>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</si>
  <si>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</si>
  <si>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</si>
  <si>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</si>
  <si>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</si>
  <si>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</si>
  <si>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</si>
  <si>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</si>
  <si>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</si>
  <si>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</si>
  <si>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</si>
  <si>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</si>
  <si>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</si>
  <si>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</si>
  <si>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</si>
  <si>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</si>
  <si>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</si>
  <si>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</si>
  <si>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</si>
  <si>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</si>
  <si>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</si>
  <si>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</si>
  <si>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</si>
  <si>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</si>
  <si>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</si>
  <si>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</si>
  <si>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</si>
  <si>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</si>
  <si>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</si>
  <si>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</si>
  <si>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</si>
  <si>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</si>
  <si>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</si>
  <si>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</si>
  <si>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</si>
  <si>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</si>
  <si>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</si>
  <si>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</si>
  <si>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</si>
  <si>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</si>
  <si>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</si>
  <si>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</si>
  <si>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</si>
  <si>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</si>
  <si>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</si>
  <si>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</si>
  <si>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</si>
  <si>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</si>
  <si>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</si>
  <si>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</si>
  <si>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</si>
  <si>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</si>
  <si>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</si>
  <si>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</si>
  <si>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</si>
  <si>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</si>
  <si>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</si>
  <si>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</si>
  <si>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</si>
  <si>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</si>
  <si>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</si>
  <si>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</si>
  <si>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</si>
  <si>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</si>
  <si>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</si>
  <si>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</si>
  <si>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</si>
  <si>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</si>
  <si>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</si>
  <si>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</si>
  <si>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</si>
  <si>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</si>
  <si>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</si>
  <si>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</si>
  <si>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</si>
  <si>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</si>
  <si>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</si>
  <si>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</si>
  <si>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</si>
  <si>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</si>
  <si>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</si>
  <si>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</si>
  <si>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</si>
  <si>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</si>
  <si>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</si>
  <si>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</si>
  <si>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</si>
  <si>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</si>
  <si>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</si>
  <si>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</si>
  <si>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</si>
  <si>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</si>
  <si>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</si>
  <si>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</si>
  <si>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</si>
  <si>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</si>
  <si>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</si>
  <si>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</si>
  <si>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</si>
  <si>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</si>
  <si>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</si>
  <si>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</si>
  <si>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</si>
  <si>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</si>
  <si>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</si>
  <si>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</si>
  <si>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</si>
  <si>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</si>
  <si>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</si>
  <si>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</si>
  <si>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</si>
  <si>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</si>
  <si>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</si>
  <si>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</si>
  <si>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</si>
  <si>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</si>
  <si>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</si>
  <si>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</si>
  <si>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</si>
  <si>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</si>
  <si>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</si>
  <si>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</si>
  <si>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</si>
  <si>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</si>
  <si>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</si>
  <si>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</si>
  <si>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</si>
  <si>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</si>
  <si>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</si>
  <si>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</si>
  <si>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</si>
  <si>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</si>
  <si>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</si>
  <si>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</si>
  <si>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</si>
  <si>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</si>
  <si>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</si>
  <si>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</si>
  <si>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</si>
  <si>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</si>
  <si>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</si>
  <si>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</si>
  <si>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</si>
  <si>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</si>
  <si>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</si>
  <si>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</si>
  <si>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</si>
  <si>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</si>
  <si>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</si>
  <si>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</si>
  <si>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</si>
  <si>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</si>
  <si>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</si>
  <si>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</si>
  <si>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</si>
  <si>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</si>
  <si>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</si>
  <si>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</si>
  <si>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</si>
  <si>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</si>
  <si>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</si>
  <si>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</si>
  <si>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</si>
  <si>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</si>
  <si>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</si>
  <si>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</si>
  <si>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</si>
  <si>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</si>
  <si>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</si>
  <si>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</si>
  <si>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</si>
  <si>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</si>
  <si>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</si>
  <si>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</si>
  <si>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</si>
  <si>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</si>
  <si>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</si>
  <si>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</si>
  <si>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</si>
  <si>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</si>
  <si>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</si>
  <si>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</si>
  <si>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</si>
  <si>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</si>
  <si>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</si>
  <si>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</si>
  <si>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</si>
  <si>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</si>
  <si>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</si>
  <si>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</si>
  <si>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</si>
  <si>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</si>
  <si>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</si>
  <si>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</si>
  <si>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</si>
  <si>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</si>
  <si>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</si>
  <si>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</si>
  <si>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</si>
  <si>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</si>
  <si>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</si>
  <si>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</si>
  <si>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</si>
  <si>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</si>
  <si>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</si>
  <si>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</si>
  <si>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</si>
  <si>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</si>
  <si>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</si>
  <si>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</si>
  <si>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</si>
  <si>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</si>
  <si>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</si>
  <si>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</si>
  <si>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</si>
  <si>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</si>
  <si>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</si>
  <si>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</si>
  <si>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</si>
  <si>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</si>
  <si>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</si>
  <si>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</si>
  <si>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</si>
  <si>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</si>
  <si>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</si>
  <si>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</si>
  <si>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</si>
  <si>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</si>
  <si>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</si>
  <si>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</si>
  <si>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</si>
  <si>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</si>
  <si>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</si>
  <si>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</si>
  <si>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</si>
  <si>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</si>
  <si>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</si>
  <si>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</si>
  <si>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</si>
  <si>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</si>
  <si>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</si>
  <si>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</si>
  <si>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</si>
  <si>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</si>
  <si>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</si>
  <si>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</si>
  <si>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</si>
  <si>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</si>
  <si>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</si>
  <si>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</si>
  <si>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</si>
  <si>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</si>
  <si>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</si>
  <si>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</si>
  <si>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</si>
  <si>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</si>
  <si>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</si>
  <si>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</si>
  <si>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</si>
  <si>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</si>
  <si>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</si>
  <si>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</si>
  <si>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</si>
  <si>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</si>
  <si>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</si>
  <si>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</si>
  <si>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</si>
  <si>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</si>
  <si>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</si>
  <si>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</si>
  <si>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</si>
  <si>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</si>
  <si>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</si>
  <si>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</si>
  <si>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</si>
  <si>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</si>
  <si>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</si>
  <si>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</si>
  <si>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</si>
  <si>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</si>
  <si>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</si>
  <si>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</si>
  <si>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</si>
  <si>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</si>
  <si>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</si>
  <si>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</si>
  <si>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</si>
  <si>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</si>
  <si>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</si>
  <si>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</si>
  <si>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</si>
  <si>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</si>
  <si>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</si>
  <si>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</si>
  <si>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</si>
  <si>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</si>
  <si>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</si>
  <si>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</si>
  <si>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</si>
  <si>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</si>
  <si>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</si>
  <si>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</si>
  <si>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</si>
  <si>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</si>
  <si>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</si>
  <si>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</si>
  <si>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</si>
  <si>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</si>
  <si>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</si>
  <si>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</si>
  <si>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</si>
  <si>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</si>
  <si>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</si>
  <si>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</si>
  <si>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</si>
  <si>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</si>
  <si>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</si>
  <si>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</si>
  <si>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</si>
  <si>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</si>
  <si>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</si>
  <si>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</si>
  <si>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</si>
  <si>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</si>
  <si>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</si>
  <si>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</si>
  <si>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</si>
  <si>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</si>
  <si>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</si>
  <si>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</si>
  <si>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</si>
  <si>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</si>
  <si>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</si>
  <si>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</si>
  <si>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</si>
  <si>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</si>
  <si>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</si>
  <si>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</si>
  <si>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</si>
  <si>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</si>
  <si>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</si>
  <si>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</si>
  <si>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</si>
  <si>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</si>
  <si>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</si>
  <si>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</si>
  <si>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</si>
  <si>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</si>
  <si>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</si>
  <si>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</si>
  <si>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</si>
  <si>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</si>
  <si>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</si>
  <si>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</si>
  <si>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</si>
  <si>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</si>
  <si>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</si>
  <si>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</si>
  <si>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</si>
  <si>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</si>
  <si>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</si>
  <si>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</si>
  <si>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</si>
  <si>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</si>
  <si>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</si>
  <si>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</si>
  <si>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</si>
  <si>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</si>
  <si>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</si>
  <si>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</si>
  <si>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</si>
  <si>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</si>
  <si>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</si>
  <si>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</si>
  <si>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</si>
  <si>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</si>
  <si>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</si>
  <si>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</si>
  <si>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</si>
  <si>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</si>
  <si>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</si>
  <si>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</si>
  <si>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</si>
  <si>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</si>
  <si>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</si>
  <si>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</si>
  <si>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</si>
  <si>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</si>
  <si>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</si>
  <si>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</si>
  <si>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</si>
  <si>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</si>
  <si>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</si>
  <si>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</si>
  <si>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</si>
  <si>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</si>
  <si>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</si>
  <si>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</si>
  <si>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</si>
  <si>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</si>
  <si>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</si>
  <si>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</si>
  <si>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</si>
  <si>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</si>
  <si>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</si>
  <si>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</si>
  <si>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</si>
  <si>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</si>
  <si>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</si>
  <si>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</si>
  <si>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</si>
  <si>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</si>
  <si>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</si>
  <si>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</si>
  <si>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</si>
  <si>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</si>
  <si>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</si>
  <si>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</si>
  <si>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</si>
  <si>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</si>
  <si>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</si>
  <si>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</si>
  <si>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</si>
  <si>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</si>
  <si>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</si>
  <si>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</si>
  <si>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</si>
  <si>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</si>
  <si>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</si>
  <si>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</si>
  <si>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</si>
  <si>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</si>
  <si>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</si>
  <si>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</si>
  <si>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</si>
  <si>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</si>
  <si>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</si>
  <si>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</si>
  <si>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</si>
  <si>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</si>
  <si>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</si>
  <si>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</si>
  <si>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</si>
  <si>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</si>
  <si>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</si>
  <si>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</si>
  <si>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</si>
  <si>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</si>
  <si>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</si>
  <si>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</si>
  <si>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</si>
  <si>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</si>
  <si>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</si>
  <si>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</si>
  <si>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</si>
  <si>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</si>
  <si>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</si>
  <si>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</si>
  <si>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</si>
  <si>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</si>
  <si>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</si>
  <si>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</si>
  <si>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</si>
  <si>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</si>
  <si>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</si>
  <si>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</si>
  <si>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</si>
  <si>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</si>
  <si>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</si>
  <si>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</si>
  <si>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</si>
  <si>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</si>
  <si>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</si>
  <si>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</si>
  <si>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</si>
  <si>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</si>
  <si>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</si>
  <si>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</si>
  <si>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</si>
  <si>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</si>
  <si>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</si>
  <si>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</si>
  <si>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</si>
  <si>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</si>
  <si>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</si>
  <si>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</si>
  <si>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</si>
  <si>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</si>
  <si>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</si>
  <si>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</si>
  <si>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</si>
  <si>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</si>
  <si>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</si>
  <si>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</si>
  <si>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</si>
  <si>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</si>
  <si>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</si>
  <si>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</si>
  <si>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</si>
  <si>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</si>
  <si>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</si>
  <si>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</si>
  <si>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</si>
  <si>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</si>
  <si>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</si>
  <si>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</si>
  <si>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</si>
  <si>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</si>
  <si>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</si>
  <si>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</si>
  <si>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</si>
  <si>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</si>
  <si>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</si>
  <si>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</si>
  <si>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</si>
  <si>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</si>
  <si>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</si>
  <si>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</si>
  <si>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</si>
  <si>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</si>
  <si>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</si>
  <si>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</si>
  <si>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</si>
  <si>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</si>
  <si>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</si>
  <si>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</si>
  <si>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</si>
  <si>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</si>
  <si>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</si>
  <si>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</si>
  <si>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</si>
  <si>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</si>
  <si>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</si>
  <si>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</si>
  <si>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</si>
  <si>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</si>
  <si>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</si>
  <si>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</si>
  <si>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</si>
  <si>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</si>
  <si>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</si>
  <si>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</si>
  <si>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</si>
  <si>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</si>
  <si>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</si>
  <si>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</si>
  <si>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</si>
  <si>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</si>
  <si>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</si>
  <si>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</si>
  <si>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</si>
  <si>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</si>
  <si>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</si>
  <si>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</si>
  <si>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</si>
  <si>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</si>
  <si>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</si>
  <si>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</si>
  <si>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</si>
  <si>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</si>
  <si>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</si>
  <si>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</si>
  <si>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</si>
  <si>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</si>
  <si>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</si>
  <si>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</si>
  <si>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</si>
  <si>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</si>
  <si>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</si>
  <si>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</si>
  <si>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</si>
  <si>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</si>
  <si>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</si>
  <si>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</si>
  <si>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</si>
  <si>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</si>
  <si>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</si>
  <si>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</si>
  <si>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</si>
  <si>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</si>
  <si>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</si>
  <si>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</si>
  <si>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</si>
  <si>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</si>
  <si>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</si>
  <si>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</si>
  <si>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</si>
  <si>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</si>
  <si>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</si>
  <si>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</si>
  <si>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</si>
  <si>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</si>
  <si>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</si>
  <si>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</si>
  <si>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</si>
  <si>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</si>
  <si>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</si>
  <si>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</si>
  <si>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</si>
  <si>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</si>
  <si>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</si>
  <si>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</si>
  <si>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</si>
  <si>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</si>
  <si>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</si>
  <si>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</si>
  <si>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</si>
  <si>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</si>
  <si>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</si>
  <si>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</si>
  <si>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</si>
  <si>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</si>
  <si>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</si>
  <si>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</si>
  <si>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</si>
  <si>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</si>
  <si>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</si>
  <si>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</si>
  <si>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</si>
  <si>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</si>
  <si>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</si>
  <si>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</si>
  <si>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</si>
  <si>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</si>
  <si>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</si>
  <si>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</si>
  <si>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</si>
  <si>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</si>
  <si>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</si>
  <si>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</si>
  <si>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</si>
  <si>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</si>
  <si>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</si>
  <si>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</si>
  <si>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</si>
  <si>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</si>
  <si>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</si>
  <si>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</si>
  <si>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</si>
  <si>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</si>
  <si>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</si>
  <si>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</si>
  <si>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</si>
  <si>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</si>
  <si>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</si>
  <si>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</si>
  <si>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</si>
  <si>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</si>
  <si>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</si>
  <si>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</si>
  <si>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</si>
  <si>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</si>
  <si>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</si>
  <si>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</si>
  <si>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</si>
  <si>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</si>
  <si>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</si>
  <si>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</si>
  <si>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</si>
  <si>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</si>
  <si>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</si>
  <si>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</si>
  <si>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</si>
  <si>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</si>
  <si>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</si>
  <si>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</si>
  <si>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</si>
  <si>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</si>
  <si>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</si>
  <si>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</si>
  <si>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</si>
  <si>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</si>
  <si>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</si>
  <si>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</si>
  <si>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</si>
  <si>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</si>
  <si>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</si>
  <si>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</si>
  <si>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</si>
  <si>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</si>
  <si>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</si>
  <si>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</si>
  <si>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</si>
  <si>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</si>
  <si>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</si>
  <si>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</si>
  <si>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</si>
  <si>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</si>
  <si>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</si>
  <si>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</si>
  <si>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</si>
  <si>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</si>
  <si>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</si>
  <si>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</si>
  <si>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</si>
  <si>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</si>
  <si>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</si>
  <si>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</si>
  <si>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</si>
  <si>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</si>
  <si>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</si>
  <si>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</si>
  <si>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</si>
  <si>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</si>
  <si>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</si>
  <si>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</si>
  <si>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</si>
  <si>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</si>
  <si>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</si>
  <si>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</si>
  <si>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</si>
  <si>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</si>
  <si>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</si>
  <si>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</si>
  <si>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</si>
  <si>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</si>
  <si>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</si>
  <si>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</si>
  <si>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</si>
  <si>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</si>
  <si>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</si>
  <si>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</si>
  <si>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</si>
  <si>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</si>
  <si>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</si>
  <si>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</si>
  <si>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</si>
  <si>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</si>
  <si>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</si>
  <si>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</si>
  <si>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</si>
  <si>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</si>
  <si>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</si>
  <si>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</si>
  <si>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</si>
  <si>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</si>
  <si>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</si>
  <si>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</si>
  <si>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</si>
  <si>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</si>
  <si>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</si>
  <si>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</si>
  <si>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</si>
  <si>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</si>
  <si>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</si>
  <si>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</si>
  <si>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</si>
  <si>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</si>
  <si>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</si>
  <si>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</si>
  <si>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</si>
  <si>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</si>
  <si>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</si>
  <si>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</si>
  <si>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</si>
  <si>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</si>
  <si>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</si>
  <si>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</si>
  <si>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</si>
  <si>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</si>
  <si>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</si>
  <si>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</si>
  <si>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</si>
  <si>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</si>
  <si>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</si>
  <si>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</si>
  <si>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</si>
  <si>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</si>
  <si>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</si>
  <si>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</si>
  <si>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</si>
  <si>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</si>
  <si>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</si>
  <si>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</si>
  <si>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</si>
  <si>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</si>
  <si>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</si>
  <si>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</si>
  <si>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</si>
  <si>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</si>
  <si>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</si>
  <si>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</si>
  <si>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</si>
  <si>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</si>
  <si>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</si>
  <si>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</si>
  <si>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</si>
  <si>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</si>
  <si>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</si>
  <si>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</si>
  <si>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</si>
  <si>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</si>
  <si>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</si>
  <si>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</si>
  <si>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</si>
  <si>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</si>
  <si>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</si>
  <si>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</si>
  <si>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</si>
  <si>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</si>
  <si>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</si>
  <si>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</si>
  <si>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</si>
  <si>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</si>
  <si>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</si>
  <si>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</si>
  <si>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</si>
  <si>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</si>
  <si>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</si>
  <si>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</si>
  <si>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</si>
  <si>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</si>
  <si>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</si>
  <si>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</si>
  <si>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</si>
  <si>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</si>
  <si>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</si>
  <si>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</si>
  <si>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</si>
  <si>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</si>
  <si>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</si>
  <si>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</si>
  <si>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</si>
  <si>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</si>
  <si>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</si>
  <si>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</si>
  <si>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</si>
  <si>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</si>
  <si>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</si>
  <si>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</si>
  <si>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</si>
  <si>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</si>
  <si>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</si>
  <si>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</si>
  <si>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</si>
  <si>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</si>
  <si>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</si>
  <si>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</si>
  <si>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</si>
  <si>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</si>
  <si>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</si>
  <si>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</si>
  <si>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</si>
  <si>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</si>
  <si>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</si>
  <si>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</si>
  <si>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</si>
  <si>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</si>
  <si>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</si>
  <si>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</si>
  <si>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</si>
  <si>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</si>
  <si>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</si>
  <si>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</si>
  <si>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</si>
  <si>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</si>
  <si>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</si>
  <si>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</si>
  <si>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</si>
  <si>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</si>
  <si>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</si>
  <si>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</si>
  <si>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</si>
  <si>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</si>
  <si>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</si>
  <si>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</si>
  <si>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</si>
  <si>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</si>
  <si>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</si>
  <si>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</si>
  <si>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</si>
  <si>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</si>
  <si>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</si>
  <si>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</si>
  <si>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</si>
  <si>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</si>
  <si>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</si>
  <si>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</si>
  <si>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</si>
  <si>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</si>
  <si>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</si>
  <si>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</si>
  <si>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</si>
  <si>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</si>
  <si>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</si>
  <si>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</si>
  <si>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</si>
  <si>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</si>
  <si>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</si>
  <si>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</si>
  <si>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</si>
  <si>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</si>
  <si>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</si>
  <si>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</si>
  <si>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</si>
  <si>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</si>
  <si>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</si>
  <si>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</si>
  <si>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</si>
  <si>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</si>
  <si>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</si>
  <si>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</si>
  <si>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</si>
  <si>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</si>
  <si>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</si>
  <si>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</si>
  <si>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</si>
  <si>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</si>
  <si>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</si>
  <si>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</si>
  <si>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</si>
  <si>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</si>
  <si>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</si>
  <si>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</si>
  <si>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</si>
  <si>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</si>
  <si>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</si>
  <si>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</si>
  <si>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</si>
  <si>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</si>
  <si>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</si>
  <si>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</si>
  <si>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</si>
  <si>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</si>
  <si>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</si>
  <si>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</si>
  <si>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</si>
  <si>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</si>
  <si>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</si>
  <si>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</si>
  <si>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</si>
  <si>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</si>
  <si>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</si>
  <si>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</si>
  <si>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</si>
  <si>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</si>
  <si>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</si>
  <si>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</si>
  <si>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</si>
  <si>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</si>
  <si>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</si>
  <si>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</si>
  <si>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</si>
  <si>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</si>
  <si>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</si>
  <si>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</si>
  <si>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</si>
  <si>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</si>
  <si>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</si>
  <si>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</si>
  <si>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</si>
  <si>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</si>
  <si>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</si>
  <si>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</si>
  <si>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</si>
  <si>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</si>
  <si>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</si>
  <si>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</si>
  <si>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</si>
  <si>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</si>
  <si>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</si>
  <si>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</si>
  <si>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</si>
  <si>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</si>
  <si>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</si>
  <si>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</si>
  <si>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</si>
  <si>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</si>
  <si>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</si>
  <si>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</si>
  <si>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</si>
  <si>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</si>
  <si>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</si>
  <si>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</si>
  <si>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</si>
  <si>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</si>
  <si>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</si>
  <si>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</si>
  <si>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</si>
  <si>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</si>
  <si>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</si>
  <si>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</si>
  <si>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</si>
  <si>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</si>
  <si>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</si>
  <si>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</si>
  <si>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</si>
  <si>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</si>
  <si>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</si>
  <si>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</si>
  <si>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</si>
  <si>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</si>
  <si>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</si>
  <si>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</si>
  <si>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</si>
  <si>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</si>
  <si>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</si>
  <si>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</si>
  <si>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</si>
  <si>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</si>
  <si>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</si>
  <si>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</si>
  <si>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</si>
  <si>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</si>
  <si>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</si>
  <si>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</si>
  <si>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</si>
  <si>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</si>
  <si>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</si>
  <si>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</si>
  <si>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</si>
  <si>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</si>
  <si>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</si>
  <si>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</si>
  <si>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</si>
  <si>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</si>
  <si>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</si>
  <si>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</si>
  <si>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</si>
  <si>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</si>
  <si>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</si>
  <si>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</si>
  <si>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</si>
  <si>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</si>
  <si>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</si>
  <si>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</si>
  <si>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</si>
  <si>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</si>
  <si>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</si>
  <si>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</si>
  <si>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</si>
  <si>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</si>
  <si>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</si>
  <si>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</si>
  <si>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</si>
  <si>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</si>
  <si>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</si>
  <si>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</si>
  <si>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</si>
  <si>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</si>
  <si>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</si>
  <si>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</si>
  <si>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</si>
  <si>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</si>
  <si>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</si>
  <si>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</si>
  <si>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</si>
  <si>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</si>
  <si>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</si>
  <si>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</si>
  <si>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</si>
  <si>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</si>
  <si>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</si>
  <si>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</si>
  <si>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</si>
  <si>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</si>
  <si>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</si>
  <si>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</si>
  <si>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</si>
  <si>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</si>
  <si>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</si>
  <si>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</si>
  <si>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</si>
  <si>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</si>
  <si>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</si>
  <si>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</si>
  <si>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</si>
  <si>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</si>
  <si>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</si>
  <si>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</si>
  <si>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</si>
  <si>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</si>
  <si>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</si>
  <si>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</si>
  <si>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</si>
  <si>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</si>
  <si>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</si>
  <si>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</si>
  <si>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</si>
  <si>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</si>
  <si>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</si>
  <si>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</si>
  <si>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</si>
  <si>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</si>
  <si>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</si>
  <si>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</si>
  <si>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</si>
  <si>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</si>
  <si>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</si>
  <si>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</si>
  <si>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</si>
  <si>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</si>
  <si>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</si>
  <si>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</si>
  <si>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</si>
  <si>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</si>
  <si>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</si>
  <si>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</si>
  <si>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</si>
  <si>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</si>
  <si>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</si>
  <si>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</si>
  <si>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</si>
  <si>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</si>
  <si>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</si>
  <si>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</si>
  <si>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</si>
  <si>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</si>
  <si>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</si>
  <si>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</si>
  <si>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</si>
  <si>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</si>
  <si>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</si>
  <si>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</si>
  <si>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</si>
  <si>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</si>
  <si>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</si>
  <si>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</si>
  <si>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</si>
  <si>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</si>
  <si>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</si>
  <si>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</si>
  <si>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</si>
  <si>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</si>
  <si>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</si>
  <si>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</si>
  <si>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</si>
  <si>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</si>
  <si>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</si>
  <si>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</si>
  <si>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</si>
  <si>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</si>
  <si>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</si>
  <si>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</si>
  <si>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</si>
  <si>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</si>
  <si>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</si>
  <si>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</si>
  <si>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</si>
  <si>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</si>
  <si>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</si>
  <si>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</si>
  <si>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</si>
  <si>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</si>
  <si>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</si>
  <si>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</si>
  <si>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</si>
  <si>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</si>
  <si>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</si>
  <si>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</si>
  <si>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</si>
  <si>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</si>
  <si>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</si>
  <si>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</si>
  <si>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</si>
  <si>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</si>
  <si>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</si>
  <si>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</si>
  <si>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</si>
  <si>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</si>
  <si>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</si>
  <si>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</si>
  <si>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</si>
  <si>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</si>
  <si>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</si>
  <si>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</si>
  <si>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</si>
  <si>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</si>
  <si>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</si>
  <si>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</si>
  <si>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</si>
  <si>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</si>
  <si>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</si>
  <si>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</si>
  <si>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</si>
  <si>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</si>
  <si>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</si>
  <si>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</si>
  <si>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</si>
  <si>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</si>
  <si>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</si>
  <si>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</si>
  <si>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</si>
  <si>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</si>
  <si>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</si>
  <si>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</si>
  <si>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</si>
  <si>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</si>
  <si>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</si>
  <si>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</si>
  <si>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</si>
  <si>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</si>
  <si>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</si>
  <si>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</si>
  <si>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</si>
  <si>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</si>
  <si>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</si>
  <si>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</si>
  <si>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</si>
  <si>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</si>
  <si>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</si>
  <si>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</si>
  <si>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</si>
  <si>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</si>
  <si>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</si>
  <si>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</si>
  <si>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</si>
  <si>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</si>
  <si>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</si>
  <si>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</si>
  <si>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</si>
  <si>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</si>
  <si>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</si>
  <si>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</si>
  <si>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</si>
  <si>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</si>
  <si>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</si>
  <si>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</si>
  <si>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</si>
  <si>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</si>
  <si>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</si>
  <si>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</si>
  <si>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</si>
  <si>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</si>
  <si>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</si>
  <si>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</si>
  <si>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</si>
  <si>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</si>
  <si>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</si>
  <si>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</si>
  <si>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</si>
  <si>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</si>
  <si>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</si>
  <si>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</si>
  <si>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</si>
  <si>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</si>
  <si>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</si>
  <si>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</si>
  <si>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</si>
  <si>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</si>
  <si>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</si>
  <si>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</si>
  <si>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</si>
  <si>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</si>
  <si>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</si>
  <si>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</si>
  <si>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</si>
  <si>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</si>
  <si>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</si>
  <si>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</si>
  <si>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</si>
  <si>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</si>
  <si>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</si>
  <si>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</si>
  <si>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</si>
  <si>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</si>
  <si>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</si>
  <si>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</si>
  <si>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</si>
  <si>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</si>
  <si>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</si>
  <si>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</si>
  <si>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</si>
  <si>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</si>
  <si>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</si>
  <si>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</si>
  <si>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</si>
  <si>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</si>
  <si>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</si>
  <si>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</si>
  <si>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</si>
  <si>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</si>
  <si>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</si>
  <si>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</si>
  <si>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</si>
  <si>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</si>
  <si>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</si>
  <si>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</si>
  <si>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</si>
  <si>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</si>
  <si>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</si>
  <si>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</si>
  <si>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</si>
  <si>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</si>
  <si>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</si>
  <si>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</si>
  <si>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</si>
  <si>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</si>
  <si>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</si>
  <si>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</si>
  <si>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</si>
  <si>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</si>
  <si>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</si>
  <si>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</si>
  <si>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</si>
  <si>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</si>
  <si>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</si>
  <si>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</si>
  <si>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</si>
  <si>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</si>
  <si>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</si>
  <si>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</si>
  <si>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</si>
  <si>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</si>
  <si>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</si>
  <si>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</si>
  <si>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</si>
  <si>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</si>
  <si>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</si>
  <si>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</si>
  <si>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</si>
  <si>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</si>
  <si>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</si>
  <si>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</si>
  <si>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</si>
  <si>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</si>
  <si>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</si>
  <si>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</si>
  <si>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</si>
  <si>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</si>
  <si>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</si>
  <si>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</si>
  <si>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</si>
  <si>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</si>
  <si>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</si>
  <si>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</si>
  <si>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</si>
  <si>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</si>
  <si>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</si>
  <si>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</si>
  <si>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</si>
  <si>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</si>
  <si>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</si>
  <si>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</si>
  <si>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</si>
  <si>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</si>
  <si>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</si>
  <si>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</si>
  <si>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</si>
  <si>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</si>
  <si>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</si>
  <si>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</si>
  <si>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</si>
  <si>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</si>
  <si>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</si>
  <si>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</si>
  <si>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</si>
  <si>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</si>
  <si>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</si>
  <si>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</si>
  <si>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</si>
  <si>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</si>
  <si>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</si>
  <si>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</si>
  <si>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</si>
  <si>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</si>
  <si>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</si>
  <si>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</si>
  <si>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</si>
  <si>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</si>
  <si>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</si>
  <si>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</si>
  <si>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</si>
  <si>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</si>
  <si>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</si>
  <si>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</si>
  <si>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</si>
  <si>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</si>
  <si>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</si>
  <si>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</si>
  <si>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</si>
  <si>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</si>
  <si>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</si>
  <si>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</si>
  <si>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</si>
  <si>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</si>
  <si>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</si>
  <si>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</si>
  <si>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</si>
  <si>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</si>
  <si>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</si>
  <si>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</si>
  <si>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</si>
  <si>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</si>
  <si>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</si>
  <si>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</si>
  <si>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</si>
  <si>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</si>
  <si>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</si>
  <si>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</si>
  <si>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</si>
  <si>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</si>
  <si>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</si>
  <si>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</si>
  <si>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</si>
  <si>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</si>
  <si>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</si>
  <si>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</si>
  <si>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</si>
  <si>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</si>
  <si>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</si>
  <si>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</si>
  <si>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</si>
  <si>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</si>
  <si>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</si>
  <si>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</si>
  <si>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</si>
  <si>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</si>
  <si>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</si>
  <si>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</si>
  <si>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</si>
  <si>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</si>
  <si>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</si>
  <si>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</si>
  <si>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</si>
  <si>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</si>
  <si>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</si>
  <si>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</si>
  <si>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</si>
  <si>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</si>
  <si>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</si>
  <si>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</si>
  <si>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</si>
  <si>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</si>
  <si>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</si>
  <si>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</si>
  <si>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</si>
  <si>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</si>
  <si>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</si>
  <si>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</si>
  <si>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</si>
  <si>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</si>
  <si>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</si>
  <si>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</si>
  <si>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</si>
  <si>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</si>
  <si>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</si>
  <si>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</si>
  <si>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</si>
  <si>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</si>
  <si>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</si>
  <si>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</si>
  <si>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</si>
  <si>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</si>
  <si>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</si>
  <si>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</si>
  <si>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</si>
  <si>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</si>
  <si>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</si>
  <si>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</si>
  <si>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</si>
  <si>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</si>
  <si>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</si>
  <si>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</si>
  <si>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</si>
  <si>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</si>
  <si>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</si>
  <si>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</si>
  <si>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</si>
  <si>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</si>
  <si>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</si>
  <si>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</si>
  <si>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</si>
  <si>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</si>
  <si>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</si>
  <si>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</si>
  <si>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</si>
  <si>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</si>
  <si>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</si>
  <si>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</si>
  <si>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</si>
  <si>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</si>
  <si>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</si>
  <si>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</si>
  <si>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</si>
  <si>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</si>
  <si>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</si>
  <si>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</si>
  <si>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</si>
  <si>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</si>
  <si>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</si>
  <si>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</si>
  <si>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</si>
  <si>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</si>
  <si>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</si>
  <si>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</si>
  <si>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</si>
  <si>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</si>
  <si>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</si>
  <si>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</si>
  <si>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</si>
  <si>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</si>
  <si>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</si>
  <si>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</si>
  <si>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</si>
  <si>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</si>
  <si>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</si>
  <si>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</si>
  <si>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</si>
  <si>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</si>
  <si>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</si>
  <si>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</si>
  <si>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</si>
  <si>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</si>
  <si>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</si>
  <si>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</si>
  <si>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</si>
  <si>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</si>
  <si>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</si>
  <si>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</si>
  <si>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</si>
  <si>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</si>
  <si>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</si>
  <si>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</si>
  <si>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</si>
  <si>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</si>
  <si>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</si>
  <si>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</si>
  <si>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</si>
  <si>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</si>
  <si>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</si>
  <si>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</si>
  <si>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</si>
  <si>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</si>
  <si>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</si>
  <si>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</si>
  <si>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</si>
  <si>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</si>
  <si>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</si>
  <si>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</si>
  <si>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</si>
  <si>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</si>
  <si>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</si>
  <si>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</si>
  <si>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</si>
  <si>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</si>
  <si>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</si>
  <si>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</si>
  <si>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</si>
  <si>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</si>
  <si>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</si>
  <si>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</si>
  <si>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</si>
  <si>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</si>
  <si>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</si>
  <si>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</si>
  <si>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</si>
  <si>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</si>
  <si>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</si>
  <si>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</si>
  <si>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</si>
  <si>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</si>
  <si>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</si>
  <si>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</si>
  <si>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</si>
  <si>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</si>
  <si>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</si>
  <si>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</si>
  <si>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</si>
  <si>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</si>
  <si>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</si>
  <si>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</si>
  <si>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</si>
  <si>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</si>
  <si>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</si>
  <si>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</si>
  <si>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</si>
  <si>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</si>
  <si>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</si>
  <si>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</si>
  <si>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</si>
  <si>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</si>
  <si>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</si>
  <si>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</si>
  <si>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</si>
  <si>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</si>
  <si>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</si>
  <si>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</si>
  <si>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</si>
  <si>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</si>
  <si>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</si>
  <si>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</si>
  <si>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</si>
  <si>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</si>
  <si>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</si>
  <si>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</si>
  <si>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</si>
  <si>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</si>
  <si>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</si>
  <si>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</si>
  <si>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</si>
  <si>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</si>
  <si>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</si>
  <si>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</si>
  <si>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</si>
  <si>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</si>
  <si>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</si>
  <si>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</si>
  <si>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</si>
  <si>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</si>
  <si>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</si>
  <si>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</si>
  <si>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</si>
  <si>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</si>
  <si>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</si>
  <si>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</si>
  <si>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</si>
  <si>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</si>
  <si>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</si>
  <si>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</si>
  <si>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</si>
  <si>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</si>
  <si>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</si>
  <si>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</si>
  <si>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</si>
  <si>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</si>
  <si>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</si>
  <si>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</si>
  <si>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</si>
  <si>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</si>
  <si>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</si>
  <si>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</si>
  <si>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</si>
  <si>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</si>
  <si>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</si>
  <si>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</si>
  <si>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</si>
  <si>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</si>
  <si>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</si>
  <si>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</si>
  <si>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</si>
  <si>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</si>
  <si>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</si>
  <si>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</si>
  <si>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</si>
  <si>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</si>
  <si>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</si>
  <si>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</si>
  <si>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</si>
  <si>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</si>
  <si>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</si>
  <si>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</si>
  <si>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</si>
  <si>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</si>
  <si>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</si>
  <si>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</si>
  <si>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</si>
  <si>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</si>
  <si>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</si>
  <si>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</si>
  <si>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</si>
  <si>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</si>
  <si>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</si>
  <si>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</si>
  <si>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</si>
  <si>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</si>
  <si>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</si>
  <si>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</si>
  <si>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</si>
  <si>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</si>
  <si>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</si>
  <si>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</si>
  <si>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</si>
  <si>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</si>
  <si>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</si>
  <si>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</si>
  <si>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</si>
  <si>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</si>
  <si>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</si>
  <si>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</si>
  <si>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</si>
  <si>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</si>
  <si>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</si>
  <si>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</si>
  <si>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</si>
  <si>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</si>
  <si>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</si>
  <si>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</si>
  <si>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</si>
  <si>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</si>
  <si>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</si>
  <si>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</si>
  <si>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</si>
  <si>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</si>
  <si>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</si>
  <si>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</si>
  <si>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</si>
  <si>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</si>
  <si>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</si>
  <si>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</si>
  <si>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</si>
  <si>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</si>
  <si>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</si>
  <si>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</si>
  <si>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</si>
  <si>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</si>
  <si>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</si>
  <si>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</si>
  <si>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</si>
  <si>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</si>
  <si>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</si>
  <si>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</si>
  <si>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</si>
  <si>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</si>
  <si>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</si>
  <si>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</si>
  <si>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</si>
  <si>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</si>
  <si>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</si>
  <si>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</si>
  <si>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</si>
  <si>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</si>
  <si>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</si>
  <si>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</si>
  <si>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</si>
  <si>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</si>
  <si>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</si>
  <si>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</si>
  <si>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</si>
  <si>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</si>
  <si>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</si>
  <si>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</si>
  <si>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</si>
  <si>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</si>
  <si>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</si>
  <si>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</si>
  <si>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</si>
  <si>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</si>
  <si>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</si>
  <si>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</si>
  <si>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</si>
  <si>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</si>
  <si>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</si>
  <si>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</si>
  <si>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</si>
  <si>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</si>
  <si>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</si>
  <si>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</si>
  <si>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</si>
  <si>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</si>
  <si>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</si>
  <si>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</si>
  <si>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</si>
  <si>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</si>
  <si>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</si>
  <si>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</si>
  <si>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</si>
  <si>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</si>
  <si>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</si>
  <si>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</si>
  <si>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</si>
  <si>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</si>
  <si>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</si>
  <si>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</si>
  <si>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</si>
  <si>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</si>
  <si>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</si>
  <si>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</si>
  <si>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</si>
  <si>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</si>
  <si>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</si>
  <si>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</si>
  <si>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</si>
  <si>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</si>
  <si>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</si>
  <si>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</si>
  <si>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</si>
  <si>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</si>
  <si>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</si>
  <si>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</si>
  <si>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</si>
  <si>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</si>
  <si>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</si>
  <si>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</si>
  <si>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</si>
  <si>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</si>
  <si>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</si>
  <si>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</si>
  <si>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</si>
  <si>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</si>
  <si>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</si>
  <si>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</si>
  <si>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</si>
  <si>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</si>
  <si>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</si>
  <si>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</si>
  <si>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</si>
  <si>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</si>
  <si>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</si>
  <si>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</si>
  <si>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</si>
  <si>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</si>
  <si>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</si>
  <si>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</si>
  <si>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</si>
  <si>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</si>
  <si>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</si>
  <si>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</si>
  <si>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</si>
  <si>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</si>
  <si>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</si>
  <si>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</si>
  <si>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</si>
  <si>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</si>
  <si>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</si>
  <si>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</si>
  <si>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</si>
  <si>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</si>
  <si>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</si>
  <si>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</si>
  <si>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</si>
  <si>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</si>
  <si>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</si>
  <si>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</si>
  <si>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</si>
  <si>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</si>
  <si>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</si>
  <si>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</si>
  <si>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</si>
  <si>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</si>
  <si>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</si>
  <si>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</si>
  <si>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</si>
  <si>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</si>
  <si>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</si>
  <si>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</si>
  <si>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</si>
  <si>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</si>
  <si>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</si>
  <si>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</si>
  <si>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</si>
  <si>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</si>
  <si>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</si>
  <si>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</si>
  <si>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</si>
  <si>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</si>
  <si>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</si>
  <si>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</si>
  <si>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</si>
  <si>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</si>
  <si>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</si>
  <si>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</si>
  <si>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</si>
  <si>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</si>
  <si>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</si>
  <si>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</si>
  <si>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</si>
  <si>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</si>
  <si>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</si>
  <si>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</si>
  <si>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</si>
  <si>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</si>
  <si>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</si>
  <si>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</si>
  <si>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</si>
  <si>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</si>
  <si>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</si>
  <si>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</si>
  <si>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</si>
  <si>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</si>
  <si>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</si>
  <si>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</si>
  <si>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</si>
  <si>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</si>
  <si>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</si>
  <si>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</si>
  <si>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</si>
  <si>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</si>
  <si>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</si>
  <si>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</si>
  <si>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</si>
  <si>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</si>
  <si>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</si>
  <si>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</si>
  <si>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</si>
  <si>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</si>
  <si>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</si>
  <si>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</si>
  <si>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</si>
  <si>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</si>
  <si>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</si>
  <si>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</si>
  <si>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</si>
  <si>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</si>
  <si>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</si>
  <si>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</si>
  <si>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</si>
  <si>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</si>
  <si>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</si>
  <si>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</si>
  <si>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</si>
  <si>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</si>
  <si>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</si>
  <si>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</si>
  <si>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</si>
  <si>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</si>
  <si>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</si>
  <si>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</si>
  <si>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</si>
  <si>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</si>
  <si>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</si>
  <si>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</si>
  <si>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</si>
  <si>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</si>
  <si>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</si>
  <si>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</si>
  <si>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</si>
  <si>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</si>
  <si>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</si>
  <si>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</si>
  <si>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</si>
  <si>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</si>
  <si>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</si>
  <si>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</si>
  <si>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</si>
  <si>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</si>
  <si>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</si>
  <si>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</si>
  <si>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</si>
  <si>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</si>
  <si>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</si>
  <si>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</si>
  <si>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</si>
  <si>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</si>
  <si>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</si>
  <si>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</si>
  <si>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</si>
  <si>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</si>
  <si>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</si>
  <si>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</si>
  <si>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</si>
  <si>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</si>
  <si>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</si>
  <si>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</si>
  <si>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</si>
  <si>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</si>
  <si>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</si>
  <si>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</si>
  <si>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</si>
  <si>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</si>
  <si>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</si>
  <si>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</si>
  <si>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</si>
  <si>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</si>
  <si>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</si>
  <si>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</si>
  <si>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</si>
  <si>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</si>
  <si>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</si>
  <si>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</si>
  <si>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</si>
  <si>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</si>
  <si>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</si>
  <si>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</si>
  <si>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</si>
  <si>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</si>
  <si>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</si>
  <si>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</si>
  <si>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</si>
  <si>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</si>
  <si>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</si>
  <si>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</si>
  <si>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</si>
  <si>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</si>
  <si>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</si>
  <si>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</si>
  <si>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</si>
  <si>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</si>
  <si>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</si>
  <si>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</si>
  <si>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</si>
  <si>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</si>
  <si>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</si>
  <si>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</si>
  <si>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</si>
  <si>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</si>
  <si>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</si>
  <si>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</si>
  <si>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</si>
  <si>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</si>
  <si>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</si>
  <si>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</si>
  <si>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</si>
  <si>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</si>
  <si>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</si>
  <si>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</si>
  <si>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</si>
  <si>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</si>
  <si>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</si>
  <si>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</si>
  <si>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</si>
  <si>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</si>
  <si>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</si>
  <si>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</si>
  <si>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</si>
  <si>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</si>
  <si>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</si>
  <si>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</si>
  <si>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</si>
  <si>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</si>
  <si>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</si>
  <si>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</si>
  <si>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</si>
  <si>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</si>
  <si>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</si>
  <si>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</si>
  <si>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</si>
  <si>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</si>
  <si>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</si>
  <si>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</si>
  <si>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</si>
  <si>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</si>
  <si>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</si>
  <si>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</si>
  <si>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</si>
  <si>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</si>
  <si>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</si>
  <si>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</si>
  <si>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</si>
  <si>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</si>
  <si>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</si>
  <si>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</si>
  <si>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</si>
  <si>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</si>
  <si>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</si>
  <si>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</si>
  <si>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</si>
  <si>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</si>
  <si>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</si>
  <si>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</si>
  <si>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</si>
  <si>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</si>
  <si>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</si>
  <si>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</si>
  <si>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</si>
  <si>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</si>
  <si>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</si>
  <si>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</si>
  <si>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</si>
  <si>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</si>
  <si>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</si>
  <si>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</si>
  <si>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</si>
  <si>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</si>
  <si>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</si>
  <si>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</si>
  <si>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</si>
  <si>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</si>
  <si>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</si>
  <si>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</si>
  <si>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</si>
  <si>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</si>
  <si>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</si>
  <si>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</si>
  <si>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</si>
  <si>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</si>
  <si>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</si>
  <si>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</si>
  <si>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</si>
  <si>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</si>
  <si>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</si>
  <si>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</si>
  <si>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</si>
  <si>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</si>
  <si>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</si>
  <si>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</si>
  <si>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</si>
  <si>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</si>
  <si>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</si>
  <si>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</si>
  <si>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</si>
  <si>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</si>
  <si>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</si>
  <si>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</si>
  <si>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</si>
  <si>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</si>
  <si>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</si>
  <si>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</si>
  <si>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</si>
  <si>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</si>
  <si>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</si>
  <si>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</si>
  <si>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</si>
  <si>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</si>
  <si>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</si>
  <si>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</si>
  <si>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</si>
  <si>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</si>
  <si>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</si>
  <si>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</si>
  <si>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</si>
  <si>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</si>
  <si>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</si>
  <si>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</si>
  <si>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</si>
  <si>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</si>
  <si>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</si>
  <si>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</si>
  <si>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</si>
  <si>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</si>
  <si>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</si>
  <si>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</si>
  <si>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</si>
  <si>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</si>
  <si>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</si>
  <si>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</si>
  <si>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</si>
  <si>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</si>
  <si>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</si>
  <si>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</si>
  <si>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</si>
  <si>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</si>
  <si>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</si>
  <si>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</si>
  <si>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</si>
  <si>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</si>
  <si>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</si>
  <si>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</si>
  <si>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</si>
  <si>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</si>
  <si>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</si>
  <si>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</si>
  <si>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</si>
  <si>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</si>
  <si>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</si>
  <si>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</si>
  <si>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</si>
  <si>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</si>
  <si>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</si>
  <si>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</si>
  <si>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</si>
  <si>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</si>
  <si>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</si>
  <si>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</si>
  <si>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</si>
  <si>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</si>
  <si>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</si>
  <si>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</si>
  <si>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</si>
  <si>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</si>
  <si>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</si>
  <si>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</si>
  <si>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</si>
  <si>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</si>
  <si>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</si>
  <si>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</si>
  <si>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</si>
  <si>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</si>
  <si>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</si>
  <si>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</si>
  <si>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</si>
  <si>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</si>
  <si>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</si>
  <si>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</si>
  <si>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</si>
  <si>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</si>
  <si>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</si>
  <si>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</si>
  <si>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</si>
  <si>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</si>
  <si>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</si>
  <si>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</si>
  <si>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</si>
  <si>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</si>
  <si>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</si>
  <si>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</si>
  <si>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</si>
  <si>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</si>
  <si>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</si>
  <si>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</si>
  <si>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</si>
  <si>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</si>
  <si>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</si>
  <si>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</si>
  <si>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</si>
  <si>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</si>
  <si>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</si>
  <si>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</si>
  <si>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</si>
  <si>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</si>
  <si>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</si>
  <si>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</si>
  <si>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</si>
  <si>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</si>
  <si>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</si>
  <si>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</si>
  <si>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</si>
  <si>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</si>
  <si>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</si>
  <si>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</si>
  <si>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</si>
  <si>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</si>
  <si>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</si>
  <si>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</si>
  <si>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</si>
  <si>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</si>
  <si>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</si>
  <si>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</si>
  <si>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</si>
  <si>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</si>
  <si>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</si>
  <si>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</si>
  <si>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</si>
  <si>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</si>
  <si>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</si>
  <si>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</si>
  <si>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</si>
  <si>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</si>
  <si>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</si>
  <si>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</si>
  <si>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</si>
  <si>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</si>
  <si>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</si>
  <si>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</si>
  <si>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</si>
  <si>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</si>
  <si>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</si>
  <si>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</si>
  <si>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</si>
  <si>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</si>
  <si>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</si>
  <si>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</si>
  <si>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</si>
  <si>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</si>
  <si>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</si>
  <si>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</si>
  <si>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</si>
  <si>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</si>
  <si>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</si>
  <si>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</si>
  <si>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</si>
  <si>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</si>
  <si>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</si>
  <si>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</si>
  <si>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</si>
  <si>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</si>
  <si>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</si>
  <si>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</si>
  <si>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</si>
  <si>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</si>
  <si>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</si>
  <si>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</si>
  <si>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</si>
  <si>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</si>
  <si>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</si>
  <si>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</si>
  <si>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</si>
  <si>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</si>
  <si>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</si>
  <si>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</si>
  <si>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</si>
  <si>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</si>
  <si>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</si>
  <si>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</si>
  <si>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</si>
  <si>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</si>
  <si>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</si>
  <si>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</si>
  <si>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</si>
  <si>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</si>
  <si>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</si>
  <si>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</si>
  <si>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</si>
  <si>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</si>
  <si>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</si>
  <si>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</si>
  <si>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</si>
  <si>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</si>
  <si>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</si>
  <si>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</si>
  <si>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</si>
  <si>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</si>
  <si>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</si>
  <si>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</si>
  <si>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</si>
  <si>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</si>
  <si>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</si>
  <si>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</si>
  <si>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</si>
  <si>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</si>
  <si>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</si>
  <si>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</si>
  <si>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</si>
  <si>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</si>
  <si>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</si>
  <si>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</si>
  <si>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</si>
  <si>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</si>
  <si>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</si>
  <si>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</si>
  <si>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</si>
  <si>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</si>
  <si>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</si>
  <si>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</si>
  <si>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</si>
  <si>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</si>
  <si>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</si>
  <si>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</si>
  <si>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</si>
  <si>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</si>
  <si>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</si>
  <si>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</si>
  <si>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</si>
  <si>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</si>
  <si>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</si>
  <si>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</si>
  <si>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</si>
  <si>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</si>
  <si>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</si>
  <si>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</si>
  <si>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</si>
  <si>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</si>
  <si>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</si>
  <si>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</si>
  <si>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</si>
  <si>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</si>
  <si>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</si>
  <si>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</si>
  <si>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</si>
  <si>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</si>
  <si>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</si>
  <si>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</si>
  <si>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</si>
  <si>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</si>
  <si>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</si>
  <si>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</si>
  <si>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</si>
  <si>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</si>
  <si>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</si>
  <si>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</si>
  <si>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</si>
  <si>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</si>
  <si>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</si>
  <si>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</si>
  <si>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</si>
  <si>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</si>
  <si>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</si>
  <si>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</si>
  <si>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</si>
  <si>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</si>
  <si>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</si>
  <si>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</si>
  <si>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</si>
  <si>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</si>
  <si>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</si>
  <si>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</si>
  <si>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</si>
  <si>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</si>
  <si>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</si>
  <si>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</si>
  <si>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</si>
  <si>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</si>
  <si>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</si>
  <si>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</si>
  <si>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</si>
  <si>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</si>
  <si>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</si>
  <si>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</si>
  <si>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</si>
  <si>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</si>
  <si>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</si>
  <si>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</si>
  <si>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</si>
  <si>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</si>
  <si>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</si>
  <si>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</si>
  <si>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</si>
  <si>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</si>
  <si>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</si>
  <si>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</si>
  <si>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</si>
  <si>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</si>
  <si>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</si>
  <si>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</si>
  <si>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</si>
  <si>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</si>
  <si>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</si>
  <si>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</si>
  <si>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</si>
  <si>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</si>
  <si>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</si>
  <si>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</si>
  <si>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</si>
  <si>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</si>
  <si>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</si>
  <si>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</si>
  <si>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</si>
  <si>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</si>
  <si>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</si>
  <si>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</si>
  <si>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</si>
  <si>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</si>
  <si>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</si>
  <si>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</si>
  <si>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</si>
  <si>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</si>
  <si>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</si>
  <si>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</si>
  <si>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</si>
  <si>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</si>
  <si>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</si>
  <si>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</si>
  <si>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</si>
  <si>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</si>
  <si>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</si>
  <si>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</si>
  <si>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</si>
  <si>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</si>
  <si>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</si>
  <si>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</si>
  <si>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</si>
  <si>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</si>
  <si>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</si>
  <si>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</si>
  <si>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</si>
  <si>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</si>
  <si>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</si>
  <si>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</si>
  <si>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</si>
  <si>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</si>
  <si>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</si>
  <si>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</si>
  <si>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</si>
  <si>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</si>
  <si>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</si>
  <si>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</si>
  <si>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</si>
  <si>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</si>
  <si>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</si>
  <si>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</si>
  <si>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</si>
  <si>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</si>
  <si>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</si>
  <si>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</si>
  <si>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</si>
  <si>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</si>
  <si>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</si>
  <si>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</si>
  <si>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</si>
  <si>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</si>
  <si>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</si>
  <si>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</si>
  <si>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</si>
  <si>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</si>
  <si>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</si>
  <si>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</si>
  <si>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</si>
  <si>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</si>
  <si>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</si>
  <si>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</si>
  <si>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</si>
  <si>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</si>
  <si>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</si>
  <si>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</si>
  <si>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</si>
  <si>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</si>
  <si>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</si>
  <si>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</si>
  <si>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</si>
  <si>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</si>
  <si>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</si>
  <si>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</si>
  <si>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</si>
  <si>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</si>
  <si>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</si>
  <si>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</si>
  <si>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</si>
  <si>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</si>
  <si>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</si>
  <si>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</si>
  <si>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</si>
  <si>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</si>
  <si>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</si>
  <si>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</si>
  <si>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</si>
  <si>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</si>
  <si>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</si>
  <si>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</si>
  <si>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</si>
  <si>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</si>
  <si>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</si>
  <si>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</si>
  <si>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</si>
  <si>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</si>
  <si>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</si>
  <si>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</si>
  <si>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</si>
  <si>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</si>
  <si>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</si>
  <si>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</si>
  <si>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</si>
  <si>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</si>
  <si>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</si>
  <si>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</si>
  <si>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</si>
  <si>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</si>
  <si>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</si>
  <si>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</si>
  <si>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</si>
  <si>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</si>
  <si>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</si>
  <si>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</si>
  <si>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</si>
  <si>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</si>
  <si>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</si>
  <si>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</si>
  <si>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</si>
  <si>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</si>
  <si>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</si>
  <si>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</si>
  <si>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</si>
  <si>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</si>
  <si>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</si>
  <si>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</si>
  <si>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</si>
  <si>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</si>
  <si>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</si>
  <si>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</si>
  <si>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</si>
  <si>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</si>
  <si>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</si>
  <si>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</si>
  <si>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</si>
  <si>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</si>
  <si>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</si>
  <si>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</si>
  <si>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</si>
  <si>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</si>
  <si>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</si>
  <si>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</si>
  <si>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</si>
  <si>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</si>
  <si>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</si>
  <si>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</si>
  <si>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</si>
  <si>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</si>
  <si>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</si>
  <si>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</si>
  <si>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</si>
  <si>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</si>
  <si>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</si>
  <si>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</si>
  <si>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</si>
  <si>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</si>
  <si>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</si>
  <si>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</si>
  <si>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</si>
  <si>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</si>
  <si>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</si>
  <si>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</si>
  <si>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</si>
  <si>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</si>
  <si>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</si>
  <si>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</si>
  <si>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</si>
  <si>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</si>
  <si>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</si>
  <si>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</si>
  <si>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</si>
  <si>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</si>
  <si>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</si>
  <si>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</si>
  <si>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</si>
  <si>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</si>
  <si>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</si>
  <si>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</si>
  <si>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</si>
  <si>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</si>
  <si>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</si>
  <si>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</si>
  <si>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</si>
  <si>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</si>
  <si>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</si>
  <si>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</si>
  <si>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</si>
  <si>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</si>
  <si>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</si>
  <si>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</si>
  <si>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</si>
  <si>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</si>
  <si>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</si>
  <si>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</si>
  <si>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</si>
  <si>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</si>
  <si>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</si>
  <si>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</si>
  <si>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</si>
  <si>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</si>
  <si>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</si>
  <si>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</si>
  <si>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</si>
  <si>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</si>
  <si>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</si>
  <si>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</si>
  <si>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</si>
  <si>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</si>
  <si>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</si>
  <si>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</si>
  <si>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</si>
  <si>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</si>
  <si>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</si>
  <si>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</si>
  <si>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</si>
  <si>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</si>
  <si>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</si>
  <si>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</si>
  <si>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</si>
  <si>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</si>
  <si>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</si>
  <si>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</si>
  <si>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</si>
  <si>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</si>
  <si>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</si>
  <si>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</si>
  <si>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</si>
  <si>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</si>
  <si>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</si>
  <si>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</si>
  <si>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</si>
  <si>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</si>
  <si>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</si>
  <si>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</si>
  <si>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</si>
  <si>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</si>
  <si>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</si>
  <si>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</si>
  <si>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</si>
  <si>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</si>
  <si>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</si>
  <si>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</si>
  <si>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</si>
  <si>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</si>
  <si>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</si>
  <si>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</si>
  <si>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</si>
  <si>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</si>
  <si>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</si>
  <si>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</si>
  <si>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</si>
  <si>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</si>
  <si>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</si>
  <si>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</si>
  <si>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</si>
  <si>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</si>
  <si>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</si>
  <si>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</si>
  <si>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</si>
  <si>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</si>
  <si>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</si>
  <si>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</si>
  <si>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</si>
  <si>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</si>
  <si>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</si>
  <si>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</si>
  <si>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</si>
  <si>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</si>
  <si>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</si>
  <si>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</si>
  <si>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</si>
  <si>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</si>
  <si>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</si>
  <si>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</si>
  <si>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</si>
  <si>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</si>
  <si>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</si>
  <si>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</si>
  <si>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</si>
  <si>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</si>
  <si>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</si>
  <si>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</si>
  <si>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</si>
  <si>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</si>
  <si>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</si>
  <si>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</si>
  <si>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</si>
  <si>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</si>
  <si>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</si>
  <si>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</si>
  <si>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</si>
  <si>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</si>
  <si>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</si>
  <si>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</si>
  <si>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</si>
  <si>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</si>
  <si>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</si>
  <si>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</si>
  <si>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</si>
  <si>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</si>
  <si>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</si>
  <si>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</si>
  <si>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</si>
  <si>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</si>
  <si>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</si>
  <si>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</si>
  <si>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</si>
  <si>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</si>
  <si>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</si>
  <si>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</si>
  <si>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</si>
  <si>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</si>
  <si>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</si>
  <si>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</si>
  <si>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</si>
  <si>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</si>
  <si>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</si>
  <si>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</si>
  <si>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</si>
  <si>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</si>
  <si>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</si>
  <si>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</si>
  <si>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</si>
  <si>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</si>
  <si>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</si>
  <si>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</si>
  <si>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</si>
  <si>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</si>
  <si>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</si>
  <si>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</si>
  <si>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</si>
  <si>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</si>
  <si>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</si>
  <si>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</si>
  <si>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</si>
  <si>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</si>
  <si>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</si>
  <si>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</si>
  <si>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</si>
  <si>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</si>
  <si>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</si>
  <si>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</si>
  <si>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</si>
  <si>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</si>
  <si>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</si>
  <si>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</si>
  <si>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</si>
  <si>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</si>
  <si>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</si>
  <si>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</si>
  <si>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</si>
  <si>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</si>
  <si>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</si>
  <si>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</si>
  <si>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</si>
  <si>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</si>
  <si>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</si>
  <si>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</si>
  <si>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</si>
  <si>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</si>
  <si>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</si>
  <si>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</si>
  <si>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</si>
  <si>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</si>
  <si>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</si>
  <si>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</si>
  <si>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</si>
  <si>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</si>
  <si>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</si>
  <si>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</si>
  <si>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</si>
  <si>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</si>
  <si>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</si>
  <si>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</si>
  <si>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</si>
  <si>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</si>
  <si>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</si>
  <si>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</si>
  <si>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</si>
  <si>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</si>
  <si>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</si>
  <si>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</si>
  <si>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</si>
  <si>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</si>
  <si>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</si>
  <si>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</si>
  <si>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</si>
  <si>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</si>
  <si>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</si>
  <si>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</si>
  <si>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</si>
  <si>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</si>
  <si>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</si>
  <si>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</si>
  <si>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</si>
  <si>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</si>
  <si>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</si>
  <si>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</si>
  <si>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</si>
  <si>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</si>
  <si>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</si>
  <si>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</si>
  <si>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</si>
  <si>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</si>
  <si>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</si>
  <si>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</si>
  <si>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</si>
  <si>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</si>
  <si>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</si>
  <si>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</si>
  <si>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</si>
  <si>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</si>
  <si>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</si>
  <si>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</si>
  <si>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</si>
  <si>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</si>
  <si>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</si>
  <si>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</si>
  <si>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</si>
  <si>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</si>
  <si>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</si>
  <si>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</si>
  <si>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</si>
  <si>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</si>
  <si>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</si>
  <si>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</si>
  <si>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</si>
  <si>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</si>
  <si>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</si>
  <si>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</si>
  <si>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</si>
  <si>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</si>
  <si>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</si>
  <si>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</si>
  <si>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</si>
  <si>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</si>
  <si>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</si>
  <si>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</si>
  <si>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</si>
  <si>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</si>
  <si>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</si>
  <si>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</si>
  <si>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</si>
  <si>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</si>
  <si>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</si>
  <si>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</si>
  <si>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</si>
  <si>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</si>
  <si>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</si>
  <si>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</si>
  <si>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</si>
  <si>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</si>
  <si>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</si>
  <si>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</si>
  <si>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</si>
  <si>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</si>
  <si>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</si>
  <si>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</si>
  <si>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</si>
  <si>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</si>
  <si>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</si>
  <si>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</si>
  <si>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</si>
  <si>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</si>
  <si>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</si>
  <si>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</si>
  <si>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</si>
  <si>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</si>
  <si>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</si>
  <si>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</si>
  <si>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</si>
  <si>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</si>
  <si>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</si>
  <si>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</si>
  <si>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</si>
  <si>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</si>
  <si>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</si>
  <si>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</si>
  <si>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</si>
  <si>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</si>
  <si>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</si>
  <si>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</si>
  <si>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</si>
  <si>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</si>
  <si>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</si>
  <si>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</si>
  <si>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</si>
  <si>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</si>
  <si>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</si>
  <si>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</si>
  <si>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</si>
  <si>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</si>
  <si>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</si>
  <si>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</si>
  <si>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</si>
  <si>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</si>
  <si>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</si>
  <si>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</si>
  <si>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</si>
  <si>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</si>
  <si>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</si>
  <si>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</si>
  <si>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</si>
  <si>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</si>
  <si>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</si>
  <si>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</si>
  <si>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</si>
  <si>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</si>
  <si>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</si>
  <si>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</si>
  <si>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</si>
  <si>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</si>
  <si>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</si>
  <si>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</si>
  <si>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</si>
  <si>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</si>
  <si>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</si>
  <si>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</si>
  <si>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</si>
  <si>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</si>
  <si>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</si>
  <si>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</si>
  <si>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</si>
  <si>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</si>
  <si>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</si>
  <si>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</si>
  <si>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</si>
  <si>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</si>
  <si>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</si>
  <si>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</si>
  <si>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</si>
  <si>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</si>
  <si>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</si>
  <si>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</si>
  <si>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</si>
  <si>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</si>
  <si>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</si>
  <si>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</si>
  <si>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</si>
  <si>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</si>
  <si>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</si>
  <si>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</si>
  <si>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</si>
  <si>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</si>
  <si>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</si>
  <si>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</si>
  <si>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</si>
  <si>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</si>
  <si>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</si>
  <si>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</si>
  <si>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</si>
  <si>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</si>
  <si>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</si>
  <si>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</si>
  <si>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</si>
  <si>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</si>
  <si>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</si>
  <si>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</si>
  <si>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</si>
  <si>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</si>
  <si>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</si>
  <si>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</si>
  <si>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</si>
  <si>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</si>
  <si>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</si>
  <si>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</si>
  <si>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</si>
  <si>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</si>
  <si>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</si>
  <si>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</si>
  <si>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</si>
  <si>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</si>
  <si>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</si>
  <si>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</si>
  <si>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</si>
  <si>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</si>
  <si>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</si>
  <si>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</si>
  <si>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</si>
  <si>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</si>
  <si>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</si>
  <si>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</si>
  <si>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</si>
  <si>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</si>
  <si>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</si>
  <si>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</si>
  <si>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</si>
  <si>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</si>
  <si>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</si>
  <si>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</si>
  <si>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</si>
  <si>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</si>
  <si>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</si>
  <si>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</si>
  <si>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</si>
  <si>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</si>
  <si>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</si>
  <si>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</si>
  <si>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</si>
  <si>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</si>
  <si>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</si>
  <si>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</si>
  <si>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</si>
  <si>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</si>
  <si>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</si>
  <si>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</si>
  <si>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</si>
  <si>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</si>
  <si>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</si>
  <si>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</si>
  <si>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</si>
  <si>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</si>
  <si>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</si>
  <si>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</si>
  <si>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</si>
  <si>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</si>
  <si>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</si>
  <si>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</si>
  <si>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</si>
  <si>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</si>
  <si>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</si>
  <si>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</si>
  <si>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</si>
  <si>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</si>
  <si>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</si>
  <si>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</si>
  <si>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</si>
  <si>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</si>
  <si>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</si>
  <si>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</si>
  <si>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</si>
  <si>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</si>
  <si>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</si>
  <si>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</si>
  <si>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</si>
  <si>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</si>
  <si>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</si>
  <si>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</si>
  <si>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</si>
  <si>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</si>
  <si>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</si>
  <si>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</si>
  <si>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</si>
  <si>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</si>
  <si>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</si>
  <si>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</si>
  <si>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</si>
  <si>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</si>
  <si>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</si>
  <si>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</si>
  <si>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</si>
  <si>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</si>
  <si>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</si>
  <si>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</si>
  <si>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</si>
  <si>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</si>
  <si>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</si>
  <si>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</si>
  <si>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</si>
  <si>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</si>
  <si>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</si>
  <si>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</si>
  <si>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</si>
  <si>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</si>
  <si>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</si>
  <si>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</si>
  <si>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</si>
  <si>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</si>
  <si>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</si>
  <si>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</si>
  <si>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</si>
  <si>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</si>
  <si>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</si>
  <si>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</si>
  <si>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</si>
  <si>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</si>
  <si>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</si>
  <si>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</si>
  <si>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</si>
  <si>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</si>
  <si>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</si>
  <si>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</si>
  <si>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</si>
  <si>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</si>
  <si>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</si>
  <si>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</si>
  <si>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</si>
  <si>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</si>
  <si>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</si>
  <si>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</si>
  <si>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</si>
  <si>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</si>
  <si>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</si>
  <si>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</si>
  <si>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</si>
  <si>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</si>
  <si>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</si>
  <si>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</si>
  <si>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</si>
  <si>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</si>
  <si>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</si>
  <si>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</si>
  <si>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</si>
  <si>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</si>
  <si>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</si>
  <si>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</si>
  <si>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</si>
  <si>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</si>
  <si>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</si>
  <si>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</si>
  <si>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</si>
  <si>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</si>
  <si>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</si>
  <si>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</si>
  <si>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</si>
  <si>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</si>
  <si>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</si>
  <si>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</si>
  <si>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</si>
  <si>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</si>
  <si>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</si>
  <si>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</si>
  <si>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</si>
  <si>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</si>
  <si>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</si>
  <si>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</si>
  <si>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</si>
  <si>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</si>
  <si>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</si>
  <si>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</si>
  <si>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</si>
  <si>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</si>
  <si>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</si>
  <si>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</si>
  <si>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</si>
  <si>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</si>
  <si>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</si>
  <si>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</si>
  <si>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</si>
  <si>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</si>
  <si>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</si>
  <si>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</si>
  <si>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</si>
  <si>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</si>
  <si>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</si>
  <si>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</si>
  <si>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</si>
  <si>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</si>
  <si>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</si>
  <si>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</si>
  <si>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</si>
  <si>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</si>
  <si>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</si>
  <si>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</si>
  <si>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</si>
  <si>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</si>
  <si>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</si>
  <si>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</si>
  <si>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</si>
  <si>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</si>
  <si>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</si>
  <si>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</si>
  <si>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</si>
  <si>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</si>
  <si>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</si>
  <si>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</si>
  <si>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</si>
  <si>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</si>
  <si>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</si>
  <si>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</si>
  <si>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</si>
  <si>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</si>
  <si>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</si>
  <si>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</si>
  <si>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</si>
  <si>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</si>
  <si>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</si>
  <si>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</si>
  <si>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</si>
  <si>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</si>
  <si>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</si>
  <si>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</si>
  <si>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</si>
  <si>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</si>
  <si>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</si>
  <si>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</si>
  <si>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</si>
  <si>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</si>
  <si>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</si>
  <si>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</si>
  <si>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</si>
  <si>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</si>
  <si>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</si>
  <si>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</si>
  <si>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</si>
  <si>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</si>
  <si>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</si>
  <si>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</si>
  <si>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</si>
  <si>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</si>
  <si>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</si>
  <si>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</si>
  <si>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</si>
  <si>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</si>
  <si>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</si>
  <si>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</si>
  <si>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</si>
  <si>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</si>
  <si>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</si>
  <si>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</si>
  <si>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</si>
  <si>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</si>
  <si>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</si>
  <si>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</si>
  <si>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</si>
  <si>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</si>
  <si>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</si>
  <si>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</si>
  <si>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</si>
  <si>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</si>
  <si>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</si>
  <si>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</si>
  <si>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</si>
  <si>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</si>
  <si>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</si>
  <si>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</si>
  <si>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</si>
  <si>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</si>
  <si>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</si>
  <si>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</si>
  <si>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</si>
  <si>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</si>
  <si>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</si>
  <si>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</si>
  <si>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</si>
  <si>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</si>
  <si>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</si>
  <si>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</si>
  <si>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</si>
  <si>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</si>
  <si>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</si>
  <si>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</si>
  <si>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</si>
  <si>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</si>
  <si>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</si>
  <si>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</si>
  <si>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</si>
  <si>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</si>
  <si>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</si>
  <si>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</si>
  <si>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</si>
  <si>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</si>
  <si>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</si>
  <si>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</si>
  <si>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</si>
  <si>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</si>
  <si>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</si>
  <si>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</si>
  <si>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</si>
  <si>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</si>
  <si>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</si>
  <si>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</si>
  <si>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</si>
  <si>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</si>
  <si>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</si>
  <si>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</si>
  <si>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</si>
  <si>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</si>
  <si>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</si>
  <si>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</si>
  <si>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</si>
  <si>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</si>
  <si>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</si>
  <si>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</si>
  <si>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</si>
  <si>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</si>
  <si>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</si>
  <si>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</si>
  <si>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</si>
  <si>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</si>
  <si>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</si>
  <si>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</si>
  <si>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</si>
  <si>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</si>
  <si>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</si>
  <si>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</si>
  <si>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</si>
  <si>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</si>
  <si>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</si>
  <si>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</si>
  <si>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</si>
  <si>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</si>
  <si>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</si>
  <si>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</si>
  <si>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</si>
  <si>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</si>
  <si>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</si>
  <si>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</si>
  <si>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</si>
  <si>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</si>
  <si>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</si>
  <si>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</si>
  <si>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</si>
  <si>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</si>
  <si>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</si>
  <si>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</si>
  <si>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</si>
  <si>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</si>
  <si>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</si>
  <si>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</si>
  <si>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</si>
  <si>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</si>
  <si>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</si>
  <si>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</si>
  <si>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</si>
  <si>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</si>
  <si>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</si>
  <si>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</si>
  <si>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</si>
  <si>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</si>
  <si>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</si>
  <si>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</si>
  <si>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</si>
  <si>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</si>
  <si>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</si>
  <si>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</si>
  <si>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</si>
  <si>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</si>
  <si>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</si>
  <si>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</si>
  <si>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</si>
  <si>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</si>
  <si>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</si>
  <si>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</si>
  <si>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</si>
  <si>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</si>
  <si>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</si>
  <si>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</si>
  <si>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</si>
  <si>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</si>
  <si>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</si>
  <si>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</si>
  <si>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</si>
  <si>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</si>
  <si>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</si>
  <si>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</si>
  <si>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</si>
  <si>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</si>
  <si>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</si>
  <si>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</si>
  <si>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</si>
  <si>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</si>
  <si>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</si>
  <si>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</si>
  <si>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</si>
  <si>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</si>
  <si>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</si>
  <si>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</si>
  <si>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</si>
  <si>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</si>
  <si>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</si>
  <si>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</si>
  <si>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</si>
  <si>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</si>
  <si>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</si>
  <si>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</si>
  <si>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</si>
  <si>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</si>
  <si>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</si>
  <si>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</si>
  <si>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</si>
  <si>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</si>
  <si>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</si>
  <si>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</si>
  <si>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</si>
  <si>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</si>
  <si>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</si>
  <si>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</si>
  <si>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</si>
  <si>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</si>
  <si>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</si>
  <si>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</si>
  <si>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</si>
  <si>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</si>
  <si>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</si>
  <si>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</si>
  <si>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</si>
  <si>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</si>
  <si>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</si>
  <si>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</si>
  <si>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</si>
  <si>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</si>
  <si>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</si>
  <si>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</si>
  <si>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</si>
  <si>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</si>
  <si>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</si>
  <si>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</si>
  <si>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</si>
  <si>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</si>
  <si>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</si>
  <si>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</si>
  <si>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</si>
  <si>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</si>
  <si>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</si>
  <si>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</si>
  <si>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</si>
  <si>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</si>
  <si>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</si>
  <si>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</si>
  <si>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</si>
  <si>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</si>
  <si>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</si>
  <si>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</si>
  <si>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</si>
  <si>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</si>
  <si>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</si>
  <si>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</si>
  <si>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</si>
  <si>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</si>
  <si>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</si>
  <si>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</si>
  <si>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</si>
  <si>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</si>
  <si>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</si>
  <si>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</si>
  <si>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</si>
  <si>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</si>
  <si>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</si>
  <si>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</si>
  <si>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</si>
  <si>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</si>
  <si>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</si>
  <si>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</si>
  <si>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</si>
  <si>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</si>
  <si>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</si>
  <si>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</si>
  <si>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</si>
  <si>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</si>
  <si>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</si>
  <si>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</si>
  <si>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</si>
  <si>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</si>
  <si>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</si>
  <si>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</si>
  <si>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</si>
  <si>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</si>
  <si>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</si>
  <si>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</si>
  <si>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</si>
  <si>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</si>
  <si>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</si>
  <si>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</si>
  <si>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</si>
  <si>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</si>
  <si>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</si>
  <si>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</si>
  <si>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</si>
  <si>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</si>
  <si>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</si>
  <si>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</si>
  <si>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</si>
  <si>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</si>
  <si>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</si>
  <si>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</si>
  <si>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</si>
  <si>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</si>
  <si>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</si>
  <si>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</si>
  <si>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</si>
  <si>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</si>
  <si>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</si>
  <si>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</si>
  <si>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</si>
  <si>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</si>
  <si>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</si>
  <si>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</si>
  <si>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</si>
  <si>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</si>
  <si>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</si>
  <si>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</si>
  <si>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</si>
  <si>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</si>
  <si>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</si>
  <si>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</si>
  <si>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</si>
  <si>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</si>
  <si>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</si>
  <si>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</si>
  <si>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</si>
  <si>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</si>
  <si>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</si>
  <si>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</si>
  <si>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</si>
  <si>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</si>
  <si>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</si>
  <si>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</si>
  <si>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</si>
  <si>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</si>
  <si>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</si>
  <si>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</si>
  <si>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</si>
  <si>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</si>
  <si>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</si>
  <si>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</si>
  <si>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</si>
  <si>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</si>
  <si>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</si>
  <si>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</si>
  <si>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</si>
  <si>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</si>
  <si>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</si>
  <si>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</si>
  <si>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</si>
  <si>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</si>
  <si>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</si>
  <si>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</si>
  <si>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</si>
  <si>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</si>
  <si>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</si>
  <si>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</si>
  <si>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</si>
  <si>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</si>
  <si>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</si>
  <si>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</si>
  <si>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</si>
  <si>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</si>
  <si>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</si>
  <si>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</si>
  <si>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</si>
  <si>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</si>
  <si>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</si>
  <si>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</si>
  <si>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</si>
  <si>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</si>
  <si>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</si>
  <si>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</si>
  <si>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</si>
  <si>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</si>
  <si>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</si>
  <si>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</si>
  <si>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</si>
  <si>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</si>
  <si>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</si>
  <si>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</si>
  <si>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</si>
  <si>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</si>
  <si>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</si>
  <si>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</si>
  <si>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</si>
  <si>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</si>
  <si>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</si>
  <si>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</si>
  <si>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</si>
  <si>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</si>
  <si>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</si>
  <si>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</si>
  <si>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</si>
  <si>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</si>
  <si>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</si>
  <si>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</si>
  <si>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</si>
  <si>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</si>
  <si>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</si>
  <si>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</si>
  <si>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</si>
  <si>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</si>
  <si>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</si>
  <si>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</si>
  <si>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</si>
  <si>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</si>
  <si>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</si>
  <si>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</si>
  <si>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</si>
  <si>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</si>
  <si>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</si>
  <si>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</si>
  <si>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</si>
  <si>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</si>
  <si>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</si>
  <si>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</si>
  <si>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</si>
  <si>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</si>
  <si>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</si>
  <si>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</si>
  <si>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</si>
  <si>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</si>
  <si>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</si>
  <si>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</si>
  <si>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</si>
  <si>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</si>
  <si>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</si>
  <si>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</si>
  <si>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</si>
  <si>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</si>
  <si>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</si>
  <si>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</si>
  <si>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</si>
  <si>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</si>
  <si>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</si>
  <si>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</si>
  <si>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</si>
  <si>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</si>
  <si>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</si>
  <si>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</si>
  <si>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</si>
  <si>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</si>
  <si>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</si>
  <si>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</si>
  <si>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</si>
  <si>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</si>
  <si>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</si>
  <si>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</si>
  <si>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</si>
  <si>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</si>
  <si>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</si>
  <si>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</si>
  <si>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</si>
  <si>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</si>
  <si>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</si>
  <si>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</si>
  <si>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</si>
  <si>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</si>
  <si>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</si>
  <si>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</si>
  <si>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</si>
  <si>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</si>
  <si>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</si>
  <si>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</si>
  <si>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</si>
  <si>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</si>
  <si>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</si>
  <si>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</si>
  <si>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</si>
  <si>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</si>
  <si>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</si>
  <si>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</si>
  <si>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</si>
  <si>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</si>
  <si>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</si>
  <si>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</si>
  <si>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</si>
  <si>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</si>
  <si>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</si>
  <si>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</si>
  <si>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</si>
  <si>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</si>
  <si>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</si>
  <si>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</si>
  <si>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</si>
  <si>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</si>
  <si>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</si>
  <si>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</si>
  <si>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</si>
  <si>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</si>
  <si>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</si>
  <si>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</si>
  <si>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</si>
  <si>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</si>
  <si>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</si>
  <si>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</si>
  <si>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</si>
  <si>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</si>
  <si>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</si>
  <si>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</si>
  <si>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</si>
  <si>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</si>
  <si>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</si>
  <si>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</si>
  <si>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</si>
  <si>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</si>
  <si>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</si>
  <si>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</si>
  <si>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</si>
  <si>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</si>
  <si>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</si>
  <si>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</si>
  <si>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</si>
  <si>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</si>
  <si>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</si>
  <si>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</si>
  <si>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</si>
  <si>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</si>
  <si>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</si>
  <si>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</si>
  <si>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</si>
  <si>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</si>
  <si>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</si>
  <si>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</si>
  <si>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</si>
  <si>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</si>
  <si>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</si>
  <si>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</si>
  <si>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</si>
  <si>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</si>
  <si>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</si>
  <si>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</si>
  <si>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</si>
  <si>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</si>
  <si>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</si>
  <si>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</si>
  <si>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</si>
  <si>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</si>
  <si>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</si>
  <si>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</si>
  <si>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</si>
  <si>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</si>
  <si>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</si>
  <si>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</si>
  <si>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</si>
  <si>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</si>
  <si>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</si>
  <si>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</si>
  <si>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</si>
  <si>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</si>
  <si>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</si>
  <si>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</si>
  <si>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</si>
  <si>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</si>
  <si>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</si>
  <si>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</si>
  <si>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</si>
  <si>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</si>
  <si>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</si>
  <si>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</si>
  <si>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</si>
  <si>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</si>
  <si>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</si>
  <si>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</si>
  <si>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</si>
  <si>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</si>
  <si>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</si>
  <si>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</si>
  <si>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</si>
  <si>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</si>
  <si>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</si>
  <si>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</si>
  <si>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</si>
  <si>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</si>
  <si>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</si>
  <si>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</si>
  <si>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</si>
  <si>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</si>
  <si>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</si>
  <si>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</si>
  <si>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</si>
  <si>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</si>
  <si>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</si>
  <si>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</si>
  <si>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</si>
  <si>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</si>
  <si>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</si>
  <si>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</si>
  <si>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</si>
  <si>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</si>
  <si>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</si>
  <si>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</si>
  <si>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</si>
  <si>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</si>
  <si>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</si>
  <si>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</si>
  <si>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</si>
  <si>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</si>
  <si>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</si>
  <si>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</si>
  <si>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</si>
  <si>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</si>
  <si>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</si>
  <si>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</si>
  <si>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</si>
  <si>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</si>
  <si>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</si>
  <si>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</si>
  <si>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</si>
  <si>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</si>
  <si>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</si>
  <si>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</si>
  <si>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</si>
  <si>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</si>
  <si>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</si>
  <si>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</si>
  <si>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</si>
  <si>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</si>
  <si>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</si>
  <si>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</si>
  <si>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</si>
  <si>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</si>
  <si>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</si>
  <si>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</si>
  <si>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</si>
  <si>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</si>
  <si>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</si>
  <si>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</si>
  <si>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</si>
  <si>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</si>
  <si>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</si>
  <si>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</si>
  <si>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</si>
  <si>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</si>
  <si>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</si>
  <si>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</si>
  <si>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</si>
  <si>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</si>
  <si>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</si>
  <si>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</si>
  <si>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</si>
  <si>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</si>
  <si>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</si>
  <si>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</si>
  <si>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</si>
  <si>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</si>
  <si>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</si>
  <si>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</si>
  <si>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</si>
  <si>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</si>
  <si>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</si>
  <si>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</si>
  <si>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</si>
  <si>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</si>
  <si>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</si>
  <si>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</si>
  <si>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</si>
  <si>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</si>
  <si>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</si>
  <si>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</si>
  <si>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</si>
  <si>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</si>
  <si>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</si>
  <si>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</si>
  <si>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</si>
  <si>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</si>
  <si>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</si>
  <si>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</si>
  <si>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</si>
  <si>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</si>
  <si>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</si>
  <si>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</si>
  <si>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</si>
  <si>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</si>
  <si>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</si>
  <si>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</si>
  <si>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</si>
  <si>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</si>
  <si>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</si>
  <si>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</si>
  <si>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</si>
  <si>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</si>
  <si>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</si>
  <si>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</si>
  <si>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</si>
  <si>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</si>
  <si>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</si>
  <si>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</si>
  <si>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</si>
  <si>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</si>
  <si>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</si>
  <si>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</si>
  <si>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</si>
  <si>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</si>
  <si>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</si>
  <si>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</si>
  <si>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</si>
  <si>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</si>
  <si>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</si>
  <si>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</si>
  <si>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</si>
  <si>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</si>
  <si>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</si>
  <si>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</si>
  <si>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</si>
  <si>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</si>
  <si>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</si>
  <si>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</si>
  <si>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</si>
  <si>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</si>
  <si>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</si>
  <si>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</si>
  <si>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</si>
  <si>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</si>
  <si>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</si>
  <si>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</si>
  <si>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</si>
  <si>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</si>
  <si>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</si>
  <si>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</si>
  <si>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</si>
  <si>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</si>
  <si>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</si>
  <si>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</si>
  <si>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</si>
  <si>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</si>
  <si>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</si>
  <si>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</si>
  <si>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</si>
  <si>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</si>
  <si>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</si>
  <si>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</si>
  <si>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</si>
  <si>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</si>
  <si>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</si>
  <si>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</si>
  <si>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</si>
  <si>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</si>
  <si>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</si>
  <si>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</si>
  <si>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</si>
  <si>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</si>
  <si>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</si>
  <si>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</si>
  <si>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</si>
  <si>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</si>
  <si>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</si>
  <si>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</si>
  <si>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</si>
  <si>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</si>
  <si>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</si>
  <si>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</si>
  <si>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</si>
  <si>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</si>
  <si>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</si>
  <si>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</si>
  <si>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</si>
  <si>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</si>
  <si>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</si>
  <si>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</si>
  <si>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</si>
  <si>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</si>
  <si>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</si>
  <si>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</si>
  <si>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</si>
  <si>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</si>
  <si>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</si>
  <si>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</si>
  <si>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</si>
  <si>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</si>
  <si>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</si>
  <si>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</si>
  <si>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</si>
  <si>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</si>
  <si>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</si>
  <si>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</si>
  <si>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</si>
  <si>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</si>
  <si>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</si>
  <si>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</si>
  <si>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</si>
  <si>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</si>
  <si>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</si>
  <si>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</si>
  <si>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</si>
  <si>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</si>
  <si>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</si>
  <si>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</si>
  <si>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</si>
  <si>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</si>
  <si>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</si>
  <si>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</si>
  <si>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</si>
  <si>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</si>
  <si>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</si>
  <si>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</si>
  <si>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</si>
  <si>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</si>
  <si>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</si>
  <si>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</si>
  <si>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</si>
  <si>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</si>
  <si>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</si>
  <si>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</si>
  <si>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</si>
  <si>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</si>
  <si>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</si>
  <si>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</si>
  <si>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</si>
  <si>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</si>
  <si>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</si>
  <si>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</si>
  <si>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</si>
  <si>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</si>
  <si>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</si>
  <si>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</si>
  <si>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</si>
  <si>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</si>
  <si>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</si>
  <si>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</si>
  <si>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</si>
  <si>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</si>
  <si>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</si>
  <si>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</si>
  <si>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</si>
  <si>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</si>
  <si>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</si>
  <si>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</si>
  <si>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</si>
  <si>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</si>
  <si>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</si>
  <si>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</si>
  <si>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</si>
  <si>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</si>
  <si>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</si>
  <si>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</si>
  <si>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</si>
  <si>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</si>
  <si>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</si>
  <si>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</si>
  <si>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</si>
  <si>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</si>
  <si>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</si>
  <si>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</si>
  <si>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</si>
  <si>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</si>
  <si>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</si>
  <si>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</si>
  <si>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</si>
  <si>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</si>
  <si>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</si>
  <si>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</si>
  <si>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</si>
  <si>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</si>
  <si>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</si>
  <si>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</si>
  <si>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</si>
  <si>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</si>
  <si>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</si>
  <si>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</si>
  <si>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</si>
  <si>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</si>
  <si>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</si>
  <si>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</si>
  <si>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</si>
  <si>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</si>
  <si>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</si>
  <si>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</si>
  <si>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</si>
  <si>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</si>
  <si>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</si>
  <si>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</si>
  <si>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</si>
  <si>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</si>
  <si>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</si>
  <si>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</si>
  <si>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</si>
  <si>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</si>
  <si>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</si>
  <si>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</si>
  <si>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</si>
  <si>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</si>
  <si>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</si>
  <si>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</si>
  <si>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</si>
  <si>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</si>
  <si>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</si>
  <si>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</si>
  <si>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</si>
  <si>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</si>
  <si>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</si>
  <si>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</si>
  <si>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</si>
  <si>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</si>
  <si>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</si>
  <si>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</si>
  <si>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</si>
  <si>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</si>
  <si>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</si>
  <si>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</si>
  <si>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</si>
  <si>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</si>
  <si>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</si>
  <si>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</si>
  <si>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</si>
  <si>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</si>
  <si>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</si>
  <si>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</si>
  <si>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</si>
  <si>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</si>
  <si>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</si>
  <si>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</si>
  <si>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</si>
  <si>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</si>
  <si>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</si>
  <si>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</si>
  <si>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</si>
  <si>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</si>
  <si>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</si>
  <si>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</si>
  <si>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</si>
  <si>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</si>
  <si>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</si>
  <si>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</si>
  <si>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</si>
  <si>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</si>
  <si>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</si>
  <si>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</si>
  <si>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</si>
  <si>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</si>
  <si>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</si>
  <si>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</si>
  <si>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</si>
  <si>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</si>
  <si>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</si>
  <si>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</si>
  <si>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</si>
  <si>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</si>
  <si>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</si>
  <si>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</si>
  <si>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</si>
  <si>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</si>
  <si>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</si>
  <si>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</si>
  <si>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</si>
  <si>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</si>
  <si>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</si>
  <si>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</si>
  <si>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</si>
  <si>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</si>
  <si>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</si>
  <si>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</si>
  <si>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</si>
  <si>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</si>
  <si>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</si>
  <si>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</si>
  <si>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</si>
  <si>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</si>
  <si>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</si>
  <si>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</si>
  <si>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</si>
  <si>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</si>
  <si>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</si>
  <si>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</si>
  <si>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</si>
  <si>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</si>
  <si>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</si>
  <si>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</si>
  <si>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</si>
  <si>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</si>
  <si>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</si>
  <si>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</si>
  <si>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</si>
  <si>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</si>
  <si>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</si>
  <si>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</si>
  <si>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</si>
  <si>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</si>
  <si>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</si>
  <si>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</si>
  <si>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</si>
  <si>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</si>
  <si>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</si>
  <si>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</si>
  <si>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</si>
  <si>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</si>
  <si>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</si>
  <si>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</si>
  <si>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</si>
  <si>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</si>
  <si>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</si>
  <si>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</si>
  <si>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</si>
  <si>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</si>
  <si>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</si>
  <si>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</si>
  <si>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</si>
  <si>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</si>
  <si>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</si>
  <si>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</si>
  <si>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</si>
  <si>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</si>
  <si>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</si>
  <si>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</si>
  <si>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</si>
  <si>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</si>
  <si>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</si>
  <si>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</si>
  <si>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</si>
  <si>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</si>
  <si>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</si>
  <si>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</si>
  <si>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</si>
  <si>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</si>
  <si>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</si>
  <si>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</si>
  <si>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</si>
  <si>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</si>
  <si>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</si>
  <si>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</si>
  <si>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</si>
  <si>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</si>
  <si>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</si>
  <si>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</si>
  <si>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</si>
  <si>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</si>
  <si>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</si>
  <si>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</si>
  <si>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</si>
  <si>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</si>
  <si>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</si>
  <si>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</si>
  <si>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</si>
  <si>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</si>
  <si>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</si>
  <si>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</si>
  <si>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</si>
  <si>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</si>
  <si>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</si>
  <si>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</si>
  <si>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</si>
  <si>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</si>
  <si>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</si>
  <si>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</si>
  <si>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</si>
  <si>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</si>
  <si>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</si>
  <si>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</si>
  <si>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</si>
  <si>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</si>
  <si>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</si>
  <si>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</si>
  <si>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</si>
  <si>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</si>
  <si>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</si>
  <si>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</si>
  <si>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</si>
  <si>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</si>
  <si>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</si>
  <si>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</si>
  <si>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</si>
  <si>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</si>
  <si>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</si>
  <si>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</si>
  <si>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</si>
  <si>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</si>
  <si>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</si>
  <si>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</si>
  <si>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</si>
  <si>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</si>
  <si>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</si>
  <si>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</si>
  <si>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</si>
  <si>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</si>
  <si>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</si>
  <si>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</si>
  <si>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</si>
  <si>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</si>
  <si>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</si>
  <si>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</si>
  <si>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</si>
  <si>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</si>
  <si>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</si>
  <si>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</si>
  <si>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</si>
  <si>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</si>
  <si>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</si>
  <si>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</si>
  <si>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</si>
  <si>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</si>
  <si>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</si>
  <si>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</si>
  <si>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</si>
  <si>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</si>
  <si>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</si>
  <si>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</si>
  <si>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</si>
  <si>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</si>
  <si>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</si>
  <si>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</si>
  <si>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</si>
  <si>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</si>
  <si>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</si>
  <si>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</si>
  <si>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</si>
  <si>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</si>
  <si>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</si>
  <si>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</si>
  <si>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</si>
  <si>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</si>
  <si>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</si>
  <si>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</si>
  <si>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</si>
  <si>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</si>
  <si>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</si>
  <si>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</si>
  <si>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</si>
  <si>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</si>
  <si>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</si>
  <si>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</si>
  <si>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</si>
  <si>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</si>
  <si>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</si>
  <si>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</si>
  <si>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</si>
  <si>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</si>
  <si>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</si>
  <si>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</si>
  <si>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</si>
  <si>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</si>
  <si>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</si>
  <si>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</si>
  <si>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</si>
  <si>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</si>
  <si>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</si>
  <si>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</si>
  <si>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</si>
  <si>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</si>
  <si>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</si>
  <si>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</si>
  <si>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</si>
  <si>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</si>
  <si>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</si>
  <si>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</si>
  <si>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</si>
  <si>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</si>
  <si>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</si>
  <si>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</si>
  <si>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</si>
  <si>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</si>
  <si>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</si>
  <si>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</si>
  <si>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</si>
  <si>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</si>
  <si>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</si>
  <si>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</si>
  <si>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</si>
  <si>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</si>
  <si>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</si>
  <si>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</si>
  <si>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</si>
  <si>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</si>
  <si>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</si>
  <si>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</si>
  <si>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</si>
  <si>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</si>
  <si>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</si>
  <si>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</si>
  <si>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</si>
  <si>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</si>
  <si>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</si>
  <si>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</si>
  <si>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</si>
  <si>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</si>
  <si>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</si>
  <si>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</si>
  <si>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</si>
  <si>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</si>
  <si>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</si>
  <si>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</si>
  <si>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</si>
  <si>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</si>
  <si>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</si>
  <si>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</si>
  <si>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</si>
  <si>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</si>
  <si>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</si>
  <si>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</si>
  <si>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</si>
  <si>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</si>
  <si>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</si>
  <si>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</si>
  <si>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</si>
  <si>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</si>
  <si>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</si>
  <si>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</si>
  <si>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</si>
  <si>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</si>
  <si>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</si>
  <si>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</si>
  <si>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</si>
  <si>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</si>
  <si>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</si>
  <si>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</si>
  <si>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</si>
  <si>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</si>
  <si>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</si>
  <si>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</si>
  <si>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</si>
  <si>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</si>
  <si>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</si>
  <si>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</si>
  <si>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</si>
  <si>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</si>
  <si>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</si>
  <si>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</si>
  <si>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</si>
  <si>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</si>
  <si>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</si>
  <si>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</si>
  <si>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</si>
  <si>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</si>
  <si>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</si>
  <si>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</si>
  <si>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</si>
  <si>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</si>
  <si>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</si>
  <si>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</si>
  <si>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</si>
  <si>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</si>
  <si>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</si>
  <si>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</si>
  <si>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</si>
  <si>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</si>
  <si>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</si>
  <si>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</si>
  <si>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</si>
  <si>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</si>
  <si>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</si>
  <si>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</si>
  <si>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</si>
  <si>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</si>
  <si>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</si>
  <si>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</si>
  <si>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</si>
  <si>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</si>
  <si>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</si>
  <si>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</si>
  <si>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</si>
  <si>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</si>
  <si>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</si>
  <si>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</si>
  <si>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</si>
  <si>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</si>
  <si>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</si>
  <si>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</si>
  <si>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</si>
  <si>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</si>
  <si>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</si>
  <si>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</si>
  <si>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</si>
  <si>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</si>
  <si>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</si>
  <si>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</si>
  <si>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</si>
  <si>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</si>
  <si>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</si>
  <si>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</si>
  <si>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</si>
  <si>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</si>
  <si>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</si>
  <si>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</si>
  <si>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</si>
  <si>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</si>
  <si>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</si>
  <si>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</si>
  <si>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</si>
  <si>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</si>
  <si>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</si>
  <si>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</si>
  <si>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</si>
  <si>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</si>
  <si>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</si>
  <si>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</si>
  <si>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</si>
  <si>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</si>
  <si>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</si>
  <si>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</si>
  <si>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</si>
  <si>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</si>
  <si>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</si>
  <si>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</si>
  <si>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</si>
  <si>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</si>
  <si>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</si>
  <si>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</si>
  <si>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</si>
  <si>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</si>
  <si>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</si>
  <si>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</si>
  <si>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</si>
  <si>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</si>
  <si>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</si>
  <si>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</si>
  <si>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</si>
  <si>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</si>
  <si>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</si>
  <si>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</si>
  <si>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</si>
  <si>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</si>
  <si>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</si>
  <si>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</si>
  <si>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</si>
  <si>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</si>
  <si>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</si>
  <si>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</si>
  <si>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</si>
  <si>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</si>
  <si>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</si>
  <si>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</si>
  <si>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</si>
  <si>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</si>
  <si>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</si>
  <si>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</si>
  <si>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</si>
  <si>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</si>
  <si>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</si>
  <si>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</si>
  <si>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</si>
  <si>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</si>
  <si>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</si>
  <si>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</si>
  <si>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</si>
  <si>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</si>
  <si>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</si>
  <si>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</si>
  <si>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</si>
  <si>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</si>
  <si>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</si>
  <si>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</si>
  <si>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</si>
  <si>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</si>
  <si>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</si>
  <si>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</si>
  <si>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</si>
  <si>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</si>
  <si>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</si>
  <si>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</si>
  <si>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</si>
  <si>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</si>
  <si>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</si>
  <si>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</si>
  <si>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</si>
  <si>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</si>
  <si>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</si>
  <si>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</si>
  <si>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</si>
  <si>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</si>
  <si>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</si>
  <si>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</si>
  <si>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</si>
  <si>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</si>
  <si>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</si>
  <si>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</si>
  <si>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</si>
  <si>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</si>
  <si>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</si>
  <si>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</si>
  <si>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</si>
  <si>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</si>
  <si>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</si>
  <si>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</si>
  <si>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</si>
  <si>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</si>
  <si>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</si>
  <si>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</si>
  <si>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</si>
  <si>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</si>
  <si>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</si>
  <si>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</si>
  <si>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</si>
  <si>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</si>
  <si>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</si>
  <si>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</si>
  <si>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</si>
  <si>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</si>
  <si>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</si>
  <si>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</si>
  <si>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</si>
  <si>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</si>
  <si>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</si>
  <si>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</si>
  <si>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</si>
  <si>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</si>
  <si>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</si>
  <si>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</si>
  <si>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</si>
  <si>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</si>
  <si>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</si>
  <si>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</si>
  <si>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</si>
  <si>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</si>
  <si>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</si>
  <si>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</si>
  <si>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</si>
  <si>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</si>
  <si>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</si>
  <si>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</si>
  <si>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</si>
  <si>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</si>
  <si>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</si>
  <si>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</si>
  <si>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</si>
  <si>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</si>
  <si>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</si>
  <si>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</si>
  <si>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</si>
  <si>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</si>
  <si>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</si>
  <si>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</si>
  <si>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</si>
  <si>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</si>
  <si>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</si>
  <si>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</si>
  <si>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</si>
  <si>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</si>
  <si>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</si>
  <si>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</si>
  <si>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</si>
  <si>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</si>
  <si>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</si>
  <si>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</si>
  <si>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</si>
  <si>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</si>
  <si>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</si>
  <si>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</si>
  <si>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</si>
  <si>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</si>
  <si>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</si>
  <si>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</si>
  <si>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</si>
  <si>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</si>
  <si>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</si>
  <si>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</si>
  <si>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</si>
  <si>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</si>
  <si>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</si>
  <si>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</si>
  <si>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</si>
  <si>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</si>
  <si>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</si>
  <si>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</si>
  <si>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</si>
  <si>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</si>
  <si>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</si>
  <si>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</si>
  <si>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</si>
  <si>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</si>
  <si>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</si>
  <si>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</si>
  <si>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</si>
  <si>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</si>
  <si>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</si>
  <si>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</si>
  <si>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</si>
  <si>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</si>
  <si>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</si>
  <si>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</si>
  <si>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</si>
  <si>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</si>
  <si>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</si>
  <si>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</si>
  <si>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</si>
  <si>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</si>
  <si>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</si>
  <si>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</si>
  <si>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</si>
  <si>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</si>
  <si>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</si>
  <si>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</si>
  <si>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</si>
  <si>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</si>
  <si>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</si>
  <si>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</si>
  <si>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</si>
  <si>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</si>
  <si>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</si>
  <si>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</si>
  <si>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</si>
  <si>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</si>
  <si>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</si>
  <si>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</si>
  <si>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</si>
  <si>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</si>
  <si>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</si>
  <si>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</si>
  <si>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</si>
  <si>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</si>
  <si>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</si>
  <si>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</si>
  <si>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</si>
  <si>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</si>
  <si>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</si>
  <si>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</si>
  <si>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</si>
  <si>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</si>
  <si>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</si>
  <si>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</si>
  <si>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</si>
  <si>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</si>
  <si>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</si>
  <si>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</si>
  <si>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</si>
  <si>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</si>
  <si>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</si>
  <si>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</si>
  <si>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</si>
  <si>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</si>
  <si>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</si>
  <si>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</si>
  <si>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</si>
  <si>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</si>
  <si>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</si>
  <si>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</si>
  <si>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</si>
  <si>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</si>
  <si>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</si>
  <si>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</si>
  <si>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</si>
  <si>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</si>
  <si>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</si>
  <si>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</si>
  <si>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</si>
  <si>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</si>
  <si>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</si>
  <si>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</si>
  <si>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</si>
  <si>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</si>
  <si>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</si>
  <si>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</si>
  <si>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</si>
  <si>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</si>
  <si>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</si>
  <si>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</si>
  <si>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</si>
  <si>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</si>
  <si>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</si>
  <si>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</si>
  <si>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</si>
  <si>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</si>
  <si>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</si>
  <si>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</si>
  <si>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</si>
  <si>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</si>
  <si>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</si>
  <si>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</si>
  <si>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</si>
  <si>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</si>
  <si>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</si>
  <si>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</si>
  <si>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</si>
  <si>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</si>
  <si>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</si>
  <si>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</si>
  <si>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</si>
  <si>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</si>
  <si>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</si>
  <si>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</si>
  <si>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</si>
  <si>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</si>
  <si>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</si>
  <si>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</si>
  <si>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</si>
  <si>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</si>
  <si>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</si>
  <si>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</si>
  <si>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</si>
  <si>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</si>
  <si>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</si>
  <si>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</si>
  <si>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</si>
  <si>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</si>
  <si>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</si>
  <si>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</si>
  <si>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</si>
  <si>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</si>
  <si>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</si>
  <si>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</si>
  <si>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</si>
  <si>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</si>
  <si>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</si>
  <si>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</si>
  <si>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</si>
  <si>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</si>
  <si>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</si>
  <si>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</si>
  <si>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</si>
  <si>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</si>
  <si>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</si>
  <si>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</si>
  <si>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</si>
  <si>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</si>
  <si>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</si>
  <si>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</si>
  <si>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</si>
  <si>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</si>
  <si>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</si>
  <si>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</si>
  <si>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</si>
  <si>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</si>
  <si>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</si>
  <si>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</si>
  <si>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</si>
  <si>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</si>
  <si>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</si>
  <si>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</si>
  <si>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</si>
  <si>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</si>
  <si>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</si>
  <si>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</si>
  <si>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</si>
  <si>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</si>
  <si>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</si>
  <si>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</si>
  <si>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</si>
  <si>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</si>
  <si>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</si>
  <si>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</si>
  <si>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</si>
  <si>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</si>
  <si>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</si>
  <si>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</si>
  <si>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</si>
  <si>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</si>
  <si>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</si>
  <si>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</si>
  <si>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</si>
  <si>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</si>
  <si>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</si>
  <si>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</si>
  <si>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</si>
  <si>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</si>
  <si>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</si>
  <si>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</si>
  <si>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</si>
  <si>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</si>
  <si>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</si>
  <si>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</si>
  <si>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</si>
  <si>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</si>
  <si>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</si>
  <si>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</si>
  <si>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</si>
  <si>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</si>
  <si>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</si>
  <si>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</si>
  <si>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</si>
  <si>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</si>
  <si>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</si>
  <si>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</si>
  <si>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</si>
  <si>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</si>
  <si>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</si>
  <si>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</si>
  <si>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</si>
  <si>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</si>
  <si>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</si>
  <si>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</si>
  <si>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</si>
  <si>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</si>
  <si>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</si>
  <si>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</si>
  <si>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</si>
  <si>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</si>
  <si>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</si>
  <si>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</si>
  <si>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</si>
  <si>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</si>
  <si>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</si>
  <si>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</si>
  <si>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</si>
  <si>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</si>
  <si>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</si>
  <si>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</si>
  <si>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</si>
  <si>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</si>
  <si>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</si>
  <si>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</si>
  <si>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</si>
  <si>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</si>
  <si>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</si>
  <si>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</si>
  <si>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</si>
  <si>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</si>
  <si>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</si>
  <si>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</si>
  <si>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</si>
  <si>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</si>
  <si>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</si>
  <si>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</si>
  <si>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</si>
  <si>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</si>
  <si>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</si>
  <si>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</si>
  <si>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</si>
  <si>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</si>
  <si>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</si>
  <si>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</si>
  <si>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</si>
  <si>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</si>
  <si>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</si>
  <si>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</si>
  <si>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</si>
  <si>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</si>
  <si>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</si>
  <si>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</si>
  <si>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</si>
  <si>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</si>
  <si>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</si>
  <si>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</si>
  <si>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</si>
  <si>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</si>
  <si>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</si>
  <si>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</si>
  <si>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</si>
  <si>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</si>
  <si>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</si>
  <si>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</si>
  <si>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</si>
  <si>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</si>
  <si>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</si>
  <si>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</si>
  <si>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</si>
  <si>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</si>
  <si>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</si>
  <si>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</si>
  <si>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</si>
  <si>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</si>
  <si>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</si>
  <si>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</si>
  <si>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</si>
  <si>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</si>
  <si>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</si>
  <si>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</si>
  <si>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</si>
  <si>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</si>
  <si>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</si>
  <si>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</si>
  <si>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</si>
  <si>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</si>
  <si>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</si>
  <si>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</si>
  <si>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</si>
  <si>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</si>
  <si>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</si>
  <si>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</si>
  <si>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</si>
  <si>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</si>
  <si>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</si>
  <si>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</si>
  <si>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</si>
  <si>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</si>
  <si>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</si>
  <si>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</si>
  <si>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</si>
  <si>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</si>
  <si>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</si>
  <si>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</si>
  <si>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</si>
  <si>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</si>
  <si>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</si>
  <si>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</si>
  <si>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</si>
  <si>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</si>
  <si>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</si>
  <si>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</si>
  <si>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</si>
  <si>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</si>
  <si>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</si>
  <si>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</si>
  <si>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</si>
  <si>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</si>
  <si>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</si>
  <si>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</si>
  <si>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</si>
  <si>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</si>
  <si>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</si>
  <si>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</si>
  <si>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</si>
  <si>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</si>
  <si>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</si>
  <si>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</si>
  <si>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</si>
  <si>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</si>
  <si>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</si>
  <si>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</si>
  <si>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</si>
  <si>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</si>
  <si>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</si>
  <si>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</si>
  <si>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</si>
  <si>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</si>
  <si>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</si>
  <si>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</si>
  <si>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</si>
  <si>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</si>
  <si>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</si>
  <si>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</si>
  <si>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</si>
  <si>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</si>
  <si>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</si>
  <si>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</si>
  <si>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</si>
  <si>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</si>
  <si>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</si>
  <si>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</si>
  <si>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</si>
  <si>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</si>
  <si>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</si>
  <si>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</si>
  <si>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</si>
  <si>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</si>
  <si>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</si>
  <si>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</si>
  <si>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</si>
  <si>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</si>
  <si>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</si>
  <si>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</si>
  <si>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</si>
  <si>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</si>
  <si>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</si>
  <si>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</si>
  <si>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</si>
  <si>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</si>
  <si>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</si>
  <si>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</si>
  <si>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</si>
  <si>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</si>
  <si>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</si>
  <si>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</si>
  <si>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</si>
  <si>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</si>
  <si>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</si>
  <si>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</si>
  <si>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</si>
  <si>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</si>
  <si>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</si>
  <si>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</si>
  <si>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</si>
  <si>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</si>
  <si>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</si>
  <si>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</si>
  <si>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</si>
  <si>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</si>
  <si>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</si>
  <si>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</si>
  <si>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</si>
  <si>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</si>
  <si>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</si>
  <si>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</si>
  <si>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</si>
  <si>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</si>
  <si>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</si>
  <si>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</si>
  <si>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</si>
  <si>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</si>
  <si>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</si>
  <si>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</si>
  <si>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</si>
  <si>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</si>
  <si>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</si>
  <si>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</si>
  <si>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</si>
  <si>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</si>
  <si>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</si>
  <si>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</si>
  <si>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</si>
  <si>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</si>
  <si>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</si>
  <si>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</si>
  <si>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</si>
  <si>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</si>
  <si>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</si>
  <si>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</si>
  <si>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</si>
  <si>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</si>
  <si>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</si>
  <si>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</si>
  <si>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</si>
  <si>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</si>
  <si>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</si>
  <si>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</si>
  <si>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</si>
  <si>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</si>
  <si>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</si>
  <si>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</si>
  <si>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</si>
  <si>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</si>
  <si>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</si>
  <si>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</si>
  <si>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</si>
  <si>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</si>
  <si>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</si>
  <si>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</si>
  <si>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</si>
  <si>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</si>
  <si>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</si>
  <si>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</si>
  <si>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</si>
  <si>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</si>
  <si>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</si>
  <si>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</si>
  <si>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</si>
  <si>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</si>
  <si>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</si>
  <si>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</si>
  <si>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</si>
  <si>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</si>
  <si>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</si>
  <si>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</si>
  <si>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</si>
  <si>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</si>
  <si>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</si>
  <si>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</si>
  <si>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</si>
  <si>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</si>
  <si>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</si>
  <si>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</si>
  <si>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</si>
  <si>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</si>
  <si>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</si>
  <si>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</si>
  <si>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</si>
  <si>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</si>
  <si>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</si>
  <si>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</si>
  <si>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</si>
  <si>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</si>
  <si>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</si>
  <si>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</si>
  <si>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</si>
  <si>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</si>
  <si>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</si>
  <si>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</si>
  <si>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</si>
  <si>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</si>
  <si>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</si>
  <si>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</si>
  <si>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</si>
  <si>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</si>
  <si>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</si>
  <si>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</si>
  <si>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</si>
  <si>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</si>
  <si>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</si>
  <si>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</si>
  <si>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</si>
  <si>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</si>
  <si>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</si>
  <si>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</si>
  <si>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</si>
  <si>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</si>
  <si>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</si>
  <si>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</si>
  <si>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</si>
  <si>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</si>
  <si>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</si>
  <si>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</si>
  <si>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</si>
  <si>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</si>
  <si>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</si>
  <si>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</si>
  <si>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</si>
  <si>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</si>
  <si>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</si>
  <si>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</si>
  <si>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</si>
  <si>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</si>
  <si>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</si>
  <si>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</si>
  <si>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</si>
  <si>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</si>
  <si>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</si>
  <si>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</si>
  <si>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</si>
  <si>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</si>
  <si>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</si>
  <si>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</si>
  <si>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</si>
  <si>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</si>
  <si>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</si>
  <si>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</si>
  <si>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</si>
  <si>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</si>
  <si>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</si>
  <si>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</si>
  <si>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</si>
  <si>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</si>
  <si>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</si>
  <si>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</si>
  <si>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</si>
  <si>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</si>
  <si>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</si>
  <si>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</si>
  <si>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</si>
  <si>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</si>
  <si>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</si>
  <si>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</si>
  <si>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</si>
  <si>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</si>
  <si>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</si>
  <si>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</si>
  <si>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</si>
  <si>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</si>
  <si>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</si>
  <si>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</si>
  <si>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</si>
  <si>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</si>
  <si>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</si>
  <si>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</si>
  <si>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</si>
  <si>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</si>
  <si>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</si>
  <si>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</si>
  <si>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</si>
  <si>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</si>
  <si>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</si>
  <si>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</si>
  <si>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</si>
  <si>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</si>
  <si>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</si>
  <si>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</si>
  <si>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</si>
  <si>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</si>
  <si>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</si>
  <si>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</si>
  <si>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</si>
  <si>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</si>
  <si>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</si>
  <si>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</si>
  <si>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</si>
  <si>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</si>
  <si>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</si>
  <si>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</si>
  <si>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</si>
  <si>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</si>
  <si>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</si>
  <si>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</si>
  <si>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</si>
  <si>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</si>
  <si>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</si>
  <si>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</si>
  <si>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</si>
  <si>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</si>
  <si>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</si>
  <si>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</si>
  <si>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</si>
  <si>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</si>
  <si>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</si>
  <si>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</si>
  <si>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</si>
  <si>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</si>
  <si>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</si>
  <si>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</si>
  <si>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</si>
  <si>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</si>
  <si>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</si>
  <si>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</si>
  <si>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</si>
  <si>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</si>
  <si>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</si>
  <si>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</si>
  <si>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</si>
  <si>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</si>
  <si>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</si>
  <si>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</si>
  <si>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</si>
  <si>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</si>
  <si>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</si>
  <si>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</si>
  <si>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</si>
  <si>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</si>
  <si>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</si>
  <si>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</si>
  <si>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</si>
  <si>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</si>
  <si>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</si>
  <si>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</si>
  <si>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</si>
  <si>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</si>
  <si>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</si>
  <si>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</si>
  <si>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</si>
  <si>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</si>
  <si>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</si>
  <si>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</si>
  <si>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</si>
  <si>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</si>
  <si>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</si>
  <si>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</si>
  <si>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</si>
  <si>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</si>
  <si>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</si>
  <si>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</si>
  <si>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</si>
  <si>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</si>
  <si>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</si>
  <si>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</si>
  <si>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</si>
  <si>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</si>
  <si>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</si>
  <si>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</si>
  <si>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</si>
  <si>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</si>
  <si>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</si>
  <si>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</si>
  <si>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</si>
  <si>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</si>
  <si>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</si>
  <si>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</si>
  <si>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</si>
  <si>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</si>
  <si>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</si>
  <si>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</si>
  <si>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</si>
  <si>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</si>
  <si>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</si>
  <si>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</si>
  <si>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</si>
  <si>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</si>
  <si>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</si>
  <si>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</si>
  <si>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</si>
  <si>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</si>
  <si>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</si>
  <si>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</si>
  <si>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</si>
  <si>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</si>
  <si>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</si>
  <si>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</si>
  <si>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</si>
  <si>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</si>
  <si>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</si>
  <si>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</si>
  <si>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</si>
  <si>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</si>
  <si>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</si>
  <si>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</si>
  <si>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</si>
  <si>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</si>
  <si>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</si>
  <si>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</si>
  <si>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</si>
  <si>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</si>
  <si>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</si>
  <si>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</si>
  <si>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</si>
  <si>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</si>
  <si>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</si>
  <si>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</si>
  <si>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</si>
  <si>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</si>
  <si>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</si>
  <si>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</si>
  <si>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</si>
  <si>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</si>
  <si>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</si>
  <si>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</si>
  <si>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</si>
  <si>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</si>
  <si>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</si>
  <si>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</si>
  <si>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</si>
  <si>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</si>
  <si>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</si>
  <si>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</si>
  <si>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</si>
  <si>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</si>
  <si>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</si>
  <si>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</si>
  <si>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</si>
  <si>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</si>
  <si>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</si>
  <si>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</si>
  <si>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</si>
  <si>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</si>
  <si>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</si>
  <si>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</si>
  <si>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</si>
  <si>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</si>
  <si>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</si>
  <si>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</si>
  <si>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</si>
  <si>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</si>
  <si>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</si>
  <si>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</si>
  <si>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</si>
  <si>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</si>
  <si>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</si>
  <si>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</si>
  <si>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</si>
  <si>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</si>
  <si>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</si>
  <si>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</si>
  <si>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</si>
  <si>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</si>
  <si>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</si>
  <si>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</si>
  <si>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</si>
  <si>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</si>
  <si>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</si>
  <si>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</si>
  <si>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</si>
  <si>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</si>
  <si>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</si>
  <si>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</si>
  <si>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</si>
  <si>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</si>
  <si>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</si>
  <si>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</si>
  <si>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</si>
  <si>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</si>
  <si>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</si>
  <si>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</si>
  <si>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</si>
  <si>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</si>
  <si>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</si>
  <si>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</si>
  <si>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</si>
  <si>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</si>
  <si>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</si>
  <si>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</si>
  <si>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</si>
  <si>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</si>
  <si>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</si>
  <si>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</si>
  <si>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</si>
  <si>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</si>
  <si>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</si>
  <si>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</si>
  <si>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</si>
  <si>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</si>
  <si>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</si>
  <si>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</si>
  <si>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</si>
  <si>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</si>
  <si>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</si>
  <si>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</si>
  <si>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</si>
  <si>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</si>
  <si>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</si>
  <si>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</si>
  <si>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</si>
  <si>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</si>
  <si>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</si>
  <si>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</si>
  <si>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</si>
  <si>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</si>
  <si>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</si>
  <si>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</si>
  <si>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</si>
  <si>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</si>
  <si>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</si>
  <si>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</si>
  <si>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</si>
  <si>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</si>
  <si>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</si>
  <si>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</si>
  <si>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</si>
  <si>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</si>
  <si>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</si>
  <si>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</si>
  <si>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</si>
  <si>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</si>
  <si>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</si>
  <si>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</si>
  <si>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</si>
  <si>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</si>
  <si>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</si>
  <si>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</si>
  <si>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</si>
  <si>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</si>
  <si>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</si>
  <si>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</si>
  <si>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</si>
  <si>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</si>
  <si>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</si>
  <si>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</si>
  <si>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</si>
  <si>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</si>
  <si>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</si>
  <si>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</si>
  <si>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</si>
  <si>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</si>
  <si>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</si>
  <si>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</si>
  <si>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</si>
  <si>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</si>
  <si>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</si>
  <si>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</si>
  <si>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</si>
  <si>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</si>
  <si>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</si>
  <si>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</si>
  <si>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</si>
  <si>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</si>
  <si>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</si>
  <si>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</si>
  <si>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</si>
  <si>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</si>
  <si>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</si>
  <si>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</si>
  <si>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</si>
  <si>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</si>
  <si>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</si>
  <si>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</si>
  <si>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</si>
  <si>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</si>
  <si>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</si>
  <si>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</si>
  <si>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</si>
  <si>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</si>
  <si>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</si>
  <si>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</si>
  <si>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</si>
  <si>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</si>
  <si>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</si>
  <si>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</si>
  <si>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</si>
  <si>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</si>
  <si>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</si>
  <si>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</si>
  <si>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</si>
  <si>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</si>
  <si>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</si>
  <si>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</si>
  <si>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</si>
  <si>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</si>
  <si>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</si>
  <si>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</si>
  <si>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</si>
  <si>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</si>
  <si>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</si>
  <si>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</si>
  <si>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</si>
  <si>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</si>
  <si>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</si>
  <si>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</si>
  <si>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</si>
  <si>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</si>
  <si>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</si>
  <si>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</si>
  <si>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</si>
  <si>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</si>
  <si>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</si>
  <si>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</si>
  <si>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</si>
  <si>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</si>
  <si>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</si>
  <si>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</si>
  <si>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</si>
  <si>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</si>
  <si>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</si>
  <si>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</si>
  <si>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</si>
  <si>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</si>
  <si>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</si>
  <si>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</si>
  <si>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</si>
  <si>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</si>
  <si>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</si>
  <si>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</si>
  <si>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</si>
  <si>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</si>
  <si>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</si>
  <si>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</si>
  <si>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</si>
  <si>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</si>
  <si>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</si>
  <si>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</si>
  <si>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</si>
  <si>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</si>
  <si>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</si>
  <si>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</si>
  <si>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</si>
  <si>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</si>
  <si>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</si>
  <si>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</si>
  <si>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</si>
  <si>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</si>
  <si>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</si>
  <si>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</si>
  <si>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</si>
  <si>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</si>
  <si>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</si>
  <si>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</si>
  <si>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</si>
  <si>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</si>
  <si>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</si>
  <si>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</si>
  <si>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</si>
  <si>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</si>
  <si>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</si>
  <si>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</si>
  <si>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</si>
  <si>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</si>
  <si>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</si>
  <si>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</si>
  <si>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</si>
  <si>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</si>
  <si>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</si>
  <si>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</si>
  <si>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</si>
  <si>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</si>
  <si>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</si>
  <si>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</si>
  <si>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</si>
  <si>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</si>
  <si>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</si>
  <si>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</si>
  <si>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</si>
  <si>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</si>
  <si>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</si>
  <si>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</si>
  <si>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</si>
  <si>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</si>
  <si>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</si>
  <si>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</si>
  <si>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</si>
  <si>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</si>
  <si>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</si>
  <si>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</si>
  <si>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</si>
  <si>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</si>
  <si>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</si>
  <si>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</si>
  <si>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</si>
  <si>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</si>
  <si>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</si>
  <si>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</si>
  <si>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</si>
  <si>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</si>
  <si>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</si>
  <si>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</si>
  <si>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</si>
  <si>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</si>
  <si>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</si>
  <si>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</si>
  <si>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</si>
  <si>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</si>
  <si>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</si>
  <si>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</si>
  <si>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</si>
  <si>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</si>
  <si>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</si>
  <si>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</si>
  <si>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</si>
  <si>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</si>
  <si>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</si>
  <si>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</si>
  <si>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</si>
  <si>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</si>
  <si>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</si>
  <si>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</si>
  <si>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</si>
  <si>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</si>
  <si>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</si>
  <si>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</si>
  <si>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</si>
  <si>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</si>
  <si>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</si>
  <si>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</si>
  <si>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</si>
  <si>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</si>
  <si>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</si>
  <si>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</si>
  <si>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</si>
  <si>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</si>
  <si>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</si>
  <si>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</si>
  <si>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</si>
  <si>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</si>
  <si>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</si>
  <si>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</si>
  <si>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</si>
  <si>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</si>
  <si>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</si>
  <si>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</si>
  <si>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</si>
  <si>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</si>
  <si>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</si>
  <si>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</si>
  <si>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</si>
  <si>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</si>
  <si>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</si>
  <si>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</si>
  <si>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</si>
  <si>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</si>
  <si>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</si>
  <si>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</si>
  <si>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</si>
  <si>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</si>
  <si>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</si>
  <si>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</si>
  <si>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</si>
  <si>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</si>
  <si>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</si>
  <si>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</si>
  <si>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</si>
  <si>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</si>
  <si>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</si>
  <si>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</si>
  <si>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</si>
  <si>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</si>
  <si>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</si>
  <si>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</si>
  <si>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</si>
  <si>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</si>
  <si>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</si>
  <si>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</si>
  <si>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</si>
  <si>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</si>
  <si>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</si>
  <si>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</si>
  <si>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</si>
  <si>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</si>
  <si>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</si>
  <si>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</si>
  <si>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</si>
  <si>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</si>
  <si>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</si>
  <si>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</si>
  <si>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</si>
  <si>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</si>
  <si>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</si>
  <si>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</si>
  <si>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</si>
  <si>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</si>
  <si>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</si>
  <si>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</si>
  <si>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</si>
  <si>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</si>
  <si>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</si>
  <si>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</si>
  <si>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</si>
  <si>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</si>
  <si>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</si>
  <si>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</si>
  <si>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</si>
  <si>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</si>
  <si>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</si>
  <si>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</si>
  <si>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</si>
  <si>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</si>
  <si>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</si>
  <si>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</si>
  <si>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</si>
  <si>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</si>
  <si>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</si>
  <si>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</si>
  <si>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</si>
  <si>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</si>
  <si>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</si>
  <si>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</si>
  <si>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</si>
  <si>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</si>
  <si>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</si>
  <si>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</si>
  <si>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</si>
  <si>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</si>
  <si>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</si>
  <si>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</si>
  <si>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</si>
  <si>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</si>
  <si>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</si>
  <si>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</si>
  <si>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</si>
  <si>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</si>
  <si>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</si>
  <si>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</si>
  <si>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</si>
  <si>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</si>
  <si>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</si>
  <si>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</si>
  <si>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</si>
  <si>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</si>
  <si>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</si>
  <si>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</si>
  <si>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</si>
  <si>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</si>
  <si>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</si>
  <si>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</si>
  <si>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</si>
  <si>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</si>
  <si>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</si>
  <si>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</si>
  <si>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</si>
  <si>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</si>
  <si>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</si>
  <si>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</si>
  <si>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</si>
  <si>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</si>
  <si>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</si>
  <si>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</si>
  <si>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</si>
  <si>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</si>
  <si>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</si>
  <si>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</si>
  <si>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</si>
  <si>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</si>
  <si>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</si>
  <si>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</si>
  <si>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</si>
  <si>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</si>
  <si>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</si>
  <si>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</si>
  <si>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</si>
  <si>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</si>
  <si>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</si>
  <si>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</si>
  <si>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</si>
  <si>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</si>
  <si>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</si>
  <si>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</si>
  <si>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</si>
  <si>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</si>
  <si>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</si>
  <si>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</si>
  <si>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</si>
  <si>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</si>
  <si>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</si>
  <si>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</si>
  <si>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</si>
  <si>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</si>
  <si>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</si>
  <si>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</si>
  <si>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</si>
  <si>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</si>
  <si>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</si>
  <si>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</si>
  <si>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</si>
  <si>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</si>
  <si>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</si>
  <si>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</si>
  <si>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</si>
  <si>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</si>
  <si>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</si>
  <si>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</si>
  <si>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</si>
  <si>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</si>
  <si>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</si>
  <si>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</si>
  <si>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</si>
  <si>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</si>
  <si>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</si>
  <si>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</si>
  <si>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</si>
  <si>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</si>
  <si>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</si>
  <si>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</si>
  <si>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</si>
  <si>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</si>
  <si>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</si>
  <si>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</si>
  <si>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</si>
  <si>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</si>
  <si>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</si>
  <si>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</si>
  <si>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</si>
  <si>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</si>
  <si>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</si>
  <si>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</si>
  <si>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</si>
  <si>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</si>
  <si>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</si>
  <si>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</si>
  <si>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</si>
  <si>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</si>
  <si>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</si>
  <si>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</si>
  <si>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</si>
  <si>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</si>
  <si>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</si>
  <si>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</si>
  <si>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</si>
  <si>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</si>
  <si>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</si>
  <si>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</si>
  <si>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</si>
  <si>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</si>
  <si>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</si>
  <si>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</si>
  <si>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</si>
  <si>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</si>
  <si>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</si>
  <si>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</si>
  <si>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</si>
  <si>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</si>
  <si>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</si>
  <si>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</si>
  <si>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</si>
  <si>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</si>
  <si>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</si>
  <si>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</si>
  <si>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</si>
  <si>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</si>
  <si>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</si>
  <si>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</si>
  <si>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</si>
  <si>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</si>
  <si>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</si>
  <si>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</si>
  <si>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</si>
  <si>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</si>
  <si>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</si>
  <si>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</si>
  <si>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</si>
  <si>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</si>
  <si>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</si>
  <si>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</si>
  <si>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</si>
  <si>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</si>
  <si>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</si>
  <si>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</si>
  <si>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</si>
  <si>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</si>
  <si>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</si>
  <si>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</si>
  <si>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</si>
  <si>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</si>
  <si>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</si>
  <si>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</si>
  <si>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</si>
  <si>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</si>
  <si>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</si>
  <si>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</si>
  <si>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</si>
  <si>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</si>
  <si>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</si>
  <si>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</si>
  <si>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</si>
  <si>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</si>
  <si>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</si>
  <si>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</si>
  <si>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</si>
  <si>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</si>
  <si>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</si>
  <si>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</si>
  <si>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</si>
  <si>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</si>
  <si>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</si>
  <si>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</si>
  <si>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</si>
  <si>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</si>
  <si>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</si>
  <si>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</si>
  <si>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</si>
  <si>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</si>
  <si>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</si>
  <si>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</si>
  <si>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</si>
  <si>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</si>
  <si>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</si>
  <si>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</si>
  <si>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</si>
  <si>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</si>
  <si>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</si>
  <si>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</si>
  <si>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</si>
  <si>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</si>
  <si>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</si>
  <si>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</si>
  <si>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</si>
  <si>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</si>
  <si>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</si>
  <si>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</si>
  <si>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</si>
  <si>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</si>
  <si>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</si>
  <si>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</si>
  <si>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</si>
  <si>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</si>
  <si>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</si>
  <si>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</si>
  <si>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</si>
  <si>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</si>
  <si>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</si>
  <si>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</si>
  <si>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</si>
  <si>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</si>
  <si>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</si>
  <si>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</si>
  <si>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</si>
  <si>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</si>
  <si>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</si>
  <si>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</si>
  <si>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</si>
  <si>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</si>
  <si>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</si>
  <si>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</si>
  <si>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</si>
  <si>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</si>
  <si>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</si>
  <si>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</si>
  <si>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</si>
  <si>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</si>
  <si>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</si>
  <si>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</si>
  <si>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</si>
  <si>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</si>
  <si>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</si>
  <si>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</si>
  <si>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</si>
  <si>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</si>
  <si>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</si>
  <si>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</si>
  <si>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</si>
  <si>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</si>
  <si>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</si>
  <si>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</si>
  <si>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</si>
  <si>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</si>
  <si>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</si>
  <si>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</si>
  <si>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</si>
  <si>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</si>
  <si>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</si>
  <si>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</si>
  <si>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</si>
  <si>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</si>
  <si>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</si>
  <si>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</si>
  <si>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</si>
  <si>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</si>
  <si>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</si>
  <si>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</si>
  <si>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</si>
  <si>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</si>
  <si>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</si>
  <si>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</si>
  <si>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</si>
  <si>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</si>
  <si>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</si>
  <si>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</si>
  <si>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</si>
  <si>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</si>
  <si>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</si>
  <si>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</si>
  <si>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</si>
  <si>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</si>
  <si>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</si>
  <si>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</si>
  <si>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</si>
  <si>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</si>
  <si>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</si>
  <si>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</si>
  <si>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</si>
  <si>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</si>
  <si>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</si>
  <si>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</si>
  <si>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</si>
  <si>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</si>
  <si>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</si>
  <si>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</si>
  <si>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</si>
  <si>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</si>
  <si>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</si>
  <si>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</si>
  <si>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</si>
  <si>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</si>
  <si>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</si>
  <si>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</si>
  <si>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</si>
  <si>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</si>
  <si>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</si>
  <si>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</si>
  <si>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</si>
  <si>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</si>
  <si>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</si>
  <si>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</si>
  <si>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</si>
  <si>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</si>
  <si>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</si>
  <si>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</si>
  <si>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</si>
  <si>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</si>
  <si>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</si>
  <si>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</si>
  <si>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</si>
  <si>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</si>
  <si>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</si>
  <si>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</si>
  <si>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</si>
  <si>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</si>
  <si>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</si>
  <si>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</si>
  <si>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</si>
  <si>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</si>
  <si>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</si>
  <si>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</si>
  <si>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</si>
  <si>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</si>
  <si>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</si>
  <si>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</si>
  <si>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</si>
  <si>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</si>
  <si>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</si>
  <si>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</si>
  <si>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</si>
  <si>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</si>
  <si>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</si>
  <si>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</si>
  <si>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</si>
  <si>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</si>
  <si>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</si>
  <si>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</si>
  <si>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</si>
  <si>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</si>
  <si>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</si>
  <si>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</si>
  <si>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</si>
  <si>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</si>
  <si>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</si>
  <si>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</si>
  <si>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</si>
  <si>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</si>
  <si>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</si>
  <si>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</si>
  <si>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</si>
  <si>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</si>
  <si>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</si>
  <si>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</si>
  <si>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</si>
  <si>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</si>
  <si>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</si>
  <si>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</si>
  <si>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</si>
  <si>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</si>
  <si>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</si>
  <si>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</si>
  <si>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</si>
  <si>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</si>
  <si>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</si>
  <si>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</si>
  <si>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</si>
  <si>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</si>
  <si>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</si>
  <si>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</si>
  <si>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</si>
  <si>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</si>
  <si>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</si>
  <si>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</si>
  <si>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</si>
  <si>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</si>
  <si>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</si>
  <si>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</si>
  <si>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</si>
  <si>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</si>
  <si>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</si>
  <si>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</si>
  <si>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</si>
  <si>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</si>
  <si>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</si>
  <si>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</si>
  <si>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</si>
  <si>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</si>
  <si>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</si>
  <si>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</si>
  <si>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</si>
  <si>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</si>
  <si>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</si>
  <si>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</si>
  <si>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</si>
  <si>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</si>
  <si>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</si>
  <si>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</si>
  <si>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</si>
  <si>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</si>
  <si>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</si>
  <si>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</si>
  <si>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</si>
  <si>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</si>
  <si>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</si>
  <si>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</si>
  <si>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</si>
  <si>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</si>
  <si>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</si>
  <si>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</si>
  <si>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</si>
  <si>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</si>
  <si>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</si>
  <si>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</si>
  <si>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</si>
  <si>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</si>
  <si>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</si>
  <si>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</si>
  <si>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</si>
  <si>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</si>
  <si>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</si>
  <si>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</si>
  <si>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</si>
  <si>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</si>
  <si>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</si>
  <si>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</si>
  <si>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</si>
  <si>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</si>
  <si>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</si>
  <si>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</si>
  <si>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</si>
  <si>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</si>
  <si>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</si>
  <si>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</si>
  <si>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</si>
  <si>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</si>
  <si>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</si>
  <si>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</si>
  <si>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</si>
  <si>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</si>
  <si>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</si>
  <si>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</si>
  <si>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</si>
  <si>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</si>
  <si>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</si>
  <si>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</si>
  <si>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</si>
  <si>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</si>
  <si>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</si>
  <si>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</si>
  <si>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</si>
  <si>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</si>
  <si>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</si>
  <si>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</si>
  <si>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</si>
  <si>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</si>
  <si>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</si>
  <si>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</si>
  <si>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</si>
  <si>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</si>
  <si>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</si>
  <si>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</si>
  <si>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</si>
  <si>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</si>
  <si>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</si>
  <si>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</si>
  <si>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</si>
  <si>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</si>
  <si>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</si>
  <si>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</si>
  <si>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</si>
  <si>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</si>
  <si>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</si>
  <si>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</si>
  <si>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</si>
  <si>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</si>
  <si>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</si>
  <si>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</si>
  <si>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</si>
  <si>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</si>
  <si>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</si>
  <si>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</si>
  <si>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</si>
  <si>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</si>
  <si>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</si>
  <si>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</si>
  <si>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</si>
  <si>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</si>
  <si>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</si>
  <si>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</si>
  <si>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</si>
  <si>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</si>
  <si>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</si>
  <si>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</si>
  <si>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</si>
  <si>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</si>
  <si>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</si>
  <si>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</si>
  <si>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</si>
  <si>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</si>
  <si>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</si>
  <si>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</si>
  <si>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</si>
  <si>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</si>
  <si>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</si>
  <si>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</si>
  <si>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</si>
  <si>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</si>
  <si>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</si>
  <si>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</si>
  <si>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</si>
  <si>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</si>
  <si>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</si>
  <si>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</si>
  <si>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</si>
  <si>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</si>
  <si>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</si>
  <si>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</si>
  <si>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</si>
  <si>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</si>
  <si>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</si>
  <si>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</si>
  <si>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</si>
  <si>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</si>
  <si>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</si>
  <si>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</si>
  <si>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</si>
  <si>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</si>
  <si>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</si>
  <si>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</si>
  <si>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</si>
  <si>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</si>
  <si>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</si>
  <si>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</si>
  <si>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</si>
  <si>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</si>
  <si>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</si>
  <si>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</si>
  <si>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</si>
  <si>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</si>
  <si>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</si>
  <si>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</si>
  <si>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</si>
  <si>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</si>
  <si>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</si>
  <si>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</si>
  <si>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</si>
  <si>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</si>
  <si>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</si>
  <si>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</si>
  <si>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</si>
  <si>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</si>
  <si>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</si>
  <si>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</si>
  <si>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</si>
  <si>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</si>
  <si>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</si>
  <si>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</si>
  <si>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</si>
  <si>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</si>
  <si>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</si>
  <si>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</si>
  <si>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</si>
  <si>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</si>
  <si>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</si>
  <si>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</si>
  <si>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</si>
  <si>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</si>
  <si>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</si>
  <si>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</si>
  <si>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</si>
  <si>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</si>
  <si>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</si>
  <si>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</si>
  <si>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</si>
  <si>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</si>
  <si>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</si>
  <si>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</si>
  <si>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</si>
  <si>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</si>
  <si>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</si>
  <si>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</si>
  <si>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</si>
  <si>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</si>
  <si>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</si>
  <si>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</si>
  <si>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</si>
  <si>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</si>
  <si>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</si>
  <si>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</si>
  <si>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</si>
  <si>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</si>
  <si>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</si>
  <si>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</si>
  <si>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</si>
  <si>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</si>
  <si>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</si>
  <si>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</si>
  <si>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</si>
  <si>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</si>
  <si>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</si>
  <si>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</si>
  <si>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</si>
  <si>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</si>
  <si>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</si>
  <si>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</si>
  <si>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</si>
  <si>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</si>
  <si>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</si>
  <si>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</si>
  <si>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</si>
  <si>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</si>
  <si>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</si>
  <si>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</si>
  <si>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</si>
  <si>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</si>
  <si>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</si>
  <si>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</si>
  <si>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</si>
  <si>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</si>
  <si>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</si>
  <si>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</si>
  <si>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</si>
  <si>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</si>
  <si>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</si>
  <si>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</si>
  <si>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</si>
  <si>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</si>
  <si>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</si>
  <si>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</si>
  <si>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</si>
  <si>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</si>
  <si>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</si>
  <si>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</si>
  <si>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</si>
  <si>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</si>
  <si>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</si>
  <si>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</si>
  <si>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</si>
  <si>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</si>
  <si>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</si>
  <si>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</si>
  <si>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</si>
  <si>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</si>
  <si>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</si>
  <si>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</si>
  <si>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</si>
  <si>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</si>
  <si>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</si>
  <si>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</si>
  <si>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</si>
  <si>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</si>
  <si>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</si>
  <si>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</si>
  <si>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</si>
  <si>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</si>
  <si>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</si>
  <si>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</si>
  <si>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</si>
  <si>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</si>
  <si>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</si>
  <si>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</si>
  <si>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</si>
  <si>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</si>
  <si>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</si>
  <si>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</si>
  <si>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</si>
  <si>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</si>
  <si>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</si>
  <si>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</si>
  <si>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</si>
  <si>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</si>
  <si>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</si>
  <si>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</si>
  <si>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</si>
  <si>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</si>
  <si>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</si>
  <si>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</si>
  <si>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</si>
  <si>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</si>
  <si>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</si>
  <si>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</si>
  <si>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</si>
  <si>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</si>
  <si>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</si>
  <si>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</si>
  <si>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</si>
  <si>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</si>
  <si>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</si>
  <si>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</si>
  <si>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</si>
  <si>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</si>
  <si>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</si>
  <si>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</si>
  <si>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</si>
  <si>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</si>
  <si>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</si>
  <si>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</si>
  <si>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</si>
  <si>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</si>
  <si>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</si>
  <si>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</si>
  <si>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</si>
  <si>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</si>
  <si>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</si>
  <si>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</si>
  <si>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</si>
  <si>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</si>
  <si>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</si>
  <si>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</si>
  <si>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</si>
  <si>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</si>
  <si>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</si>
  <si>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</si>
  <si>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</si>
  <si>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</si>
  <si>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</si>
  <si>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</si>
  <si>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</si>
  <si>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</si>
  <si>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</si>
  <si>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</si>
  <si>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</si>
  <si>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</si>
  <si>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</si>
  <si>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</si>
  <si>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</si>
  <si>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</si>
  <si>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</si>
  <si>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</si>
  <si>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</si>
  <si>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</si>
  <si>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</si>
  <si>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</si>
  <si>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</si>
  <si>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</si>
  <si>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</si>
  <si>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</si>
  <si>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</si>
  <si>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</si>
  <si>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</si>
  <si>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</si>
  <si>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</si>
  <si>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</si>
  <si>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</si>
  <si>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</si>
  <si>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</si>
  <si>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</si>
  <si>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</si>
  <si>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</si>
  <si>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</si>
  <si>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</si>
  <si>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</si>
  <si>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</si>
  <si>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</si>
  <si>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</si>
  <si>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</si>
  <si>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</si>
  <si>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</si>
  <si>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</si>
  <si>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</si>
  <si>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</si>
  <si>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</si>
  <si>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</si>
  <si>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</si>
  <si>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</si>
  <si>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</si>
  <si>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</si>
  <si>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</si>
  <si>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</si>
  <si>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</si>
  <si>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</si>
  <si>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</si>
  <si>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</si>
  <si>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</si>
  <si>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</si>
  <si>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</si>
  <si>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</si>
  <si>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</si>
  <si>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</si>
  <si>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</si>
  <si>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</si>
  <si>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</si>
  <si>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</si>
  <si>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</si>
  <si>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</si>
  <si>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</si>
  <si>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</si>
  <si>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</si>
  <si>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</si>
  <si>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</si>
  <si>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</si>
  <si>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</si>
  <si>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</si>
  <si>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</si>
  <si>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</si>
  <si>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</si>
  <si>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</si>
  <si>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</si>
  <si>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</si>
  <si>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</si>
  <si>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</si>
  <si>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</si>
  <si>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</si>
  <si>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</si>
  <si>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</si>
  <si>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</si>
  <si>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</si>
  <si>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</si>
  <si>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</si>
  <si>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</si>
  <si>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</si>
  <si>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</si>
  <si>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</si>
  <si>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</si>
  <si>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</si>
  <si>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</si>
  <si>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</si>
  <si>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</si>
  <si>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</si>
  <si>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</si>
  <si>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</si>
  <si>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</si>
  <si>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</si>
  <si>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</si>
  <si>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</si>
  <si>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</si>
  <si>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</si>
  <si>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</si>
  <si>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</si>
  <si>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</si>
  <si>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</si>
  <si>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</si>
  <si>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</si>
  <si>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</si>
  <si>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</si>
  <si>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</si>
  <si>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</si>
  <si>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</si>
  <si>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</si>
  <si>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</si>
  <si>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</si>
  <si>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</si>
  <si>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</si>
  <si>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</si>
  <si>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</si>
  <si>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</si>
  <si>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</si>
  <si>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</si>
  <si>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</si>
  <si>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</si>
  <si>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</si>
  <si>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</si>
  <si>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</si>
  <si>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</si>
  <si>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</si>
  <si>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</si>
  <si>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</si>
  <si>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</si>
  <si>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</si>
  <si>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</si>
  <si>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</si>
  <si>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</si>
  <si>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</si>
  <si>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</si>
  <si>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</si>
  <si>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</si>
  <si>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</si>
  <si>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</si>
  <si>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</si>
  <si>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</si>
  <si>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</si>
  <si>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</si>
  <si>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</si>
  <si>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</si>
  <si>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</si>
  <si>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</si>
  <si>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</si>
  <si>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</si>
  <si>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</si>
  <si>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</si>
  <si>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</si>
  <si>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</si>
  <si>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</si>
  <si>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</si>
  <si>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</si>
  <si>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</si>
  <si>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</si>
  <si>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</si>
  <si>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</si>
  <si>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</si>
  <si>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</si>
  <si>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</si>
  <si>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</si>
  <si>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</si>
  <si>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</si>
  <si>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</si>
  <si>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</si>
  <si>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</si>
  <si>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</si>
  <si>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</si>
  <si>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</si>
  <si>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</si>
  <si>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</si>
  <si>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</si>
  <si>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</si>
  <si>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</si>
  <si>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</si>
  <si>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</si>
  <si>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</si>
  <si>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</si>
  <si>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</si>
  <si>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</si>
  <si>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</si>
  <si>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</si>
  <si>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</si>
  <si>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</si>
  <si>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</si>
  <si>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</si>
  <si>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</si>
  <si>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</si>
  <si>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</si>
  <si>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</si>
  <si>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</si>
  <si>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</si>
  <si>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</si>
  <si>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</si>
  <si>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</si>
  <si>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</si>
  <si>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</si>
  <si>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</si>
  <si>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</si>
  <si>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</si>
  <si>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</si>
  <si>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</si>
  <si>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</si>
  <si>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</si>
  <si>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</si>
  <si>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</si>
  <si>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</si>
  <si>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</si>
  <si>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</si>
  <si>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</si>
  <si>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</si>
  <si>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</si>
  <si>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</si>
  <si>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</si>
  <si>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</si>
  <si>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</si>
  <si>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</si>
  <si>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</si>
  <si>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</si>
  <si>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</si>
  <si>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</si>
  <si>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</si>
  <si>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</si>
  <si>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</si>
  <si>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</si>
  <si>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</si>
  <si>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</si>
  <si>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</si>
  <si>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</si>
  <si>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</si>
  <si>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</si>
  <si>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</si>
  <si>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</si>
  <si>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</si>
  <si>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</si>
  <si>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</si>
  <si>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</si>
  <si>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</si>
  <si>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</si>
  <si>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</si>
  <si>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</si>
  <si>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</si>
  <si>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</si>
  <si>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</si>
  <si>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</si>
  <si>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</si>
  <si>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</si>
  <si>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</si>
  <si>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</si>
  <si>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</si>
  <si>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</si>
  <si>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</si>
  <si>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</si>
  <si>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</si>
  <si>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</si>
  <si>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</si>
  <si>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</si>
  <si>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</si>
  <si>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</si>
  <si>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</si>
  <si>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</si>
  <si>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</si>
  <si>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</si>
  <si>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</si>
  <si>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</si>
  <si>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</si>
  <si>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</si>
  <si>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</si>
  <si>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</si>
  <si>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</si>
  <si>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</si>
  <si>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</si>
  <si>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</si>
  <si>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</si>
  <si>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</si>
  <si>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</si>
  <si>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</si>
  <si>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</si>
  <si>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</si>
  <si>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</si>
  <si>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</si>
  <si>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</si>
  <si>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</si>
  <si>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</si>
  <si>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</si>
  <si>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</si>
  <si>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</si>
  <si>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</si>
  <si>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</si>
  <si>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</si>
  <si>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</si>
  <si>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</si>
  <si>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</si>
  <si>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</si>
  <si>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</si>
  <si>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</si>
  <si>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</si>
  <si>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</si>
  <si>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</si>
  <si>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</si>
  <si>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</si>
  <si>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</si>
  <si>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</si>
  <si>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</si>
  <si>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</si>
  <si>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</si>
  <si>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</si>
  <si>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</si>
  <si>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</si>
  <si>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</si>
  <si>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</si>
  <si>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</si>
  <si>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</si>
  <si>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</si>
  <si>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</si>
  <si>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</si>
  <si>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</si>
  <si>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</si>
  <si>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</si>
  <si>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</si>
  <si>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</si>
  <si>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</si>
  <si>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</si>
  <si>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</si>
  <si>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</si>
  <si>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</si>
  <si>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</si>
  <si>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</si>
  <si>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</si>
  <si>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</si>
  <si>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</si>
  <si>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</si>
  <si>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</si>
  <si>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</si>
  <si>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</si>
  <si>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</si>
  <si>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</si>
  <si>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</si>
  <si>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</si>
  <si>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</si>
  <si>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</si>
  <si>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</si>
  <si>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</si>
  <si>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</si>
  <si>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</si>
  <si>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</si>
  <si>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</si>
  <si>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</si>
  <si>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</si>
  <si>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</si>
  <si>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</si>
  <si>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</si>
  <si>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</si>
  <si>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</si>
  <si>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</si>
  <si>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</si>
  <si>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</si>
  <si>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</si>
  <si>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</si>
  <si>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</si>
  <si>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</si>
  <si>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</si>
  <si>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</si>
  <si>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</si>
  <si>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</si>
  <si>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</si>
  <si>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</si>
  <si>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</si>
  <si>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</si>
  <si>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</si>
  <si>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</si>
  <si>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</si>
  <si>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</si>
  <si>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</si>
  <si>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</si>
  <si>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</si>
  <si>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</si>
  <si>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</si>
  <si>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</si>
  <si>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</si>
  <si>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</si>
  <si>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</si>
  <si>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</si>
  <si>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</si>
  <si>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</si>
  <si>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</si>
  <si>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</si>
  <si>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</si>
  <si>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</si>
  <si>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</si>
  <si>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</si>
  <si>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</si>
  <si>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</si>
  <si>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</si>
  <si>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</si>
  <si>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</si>
  <si>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</si>
  <si>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</si>
  <si>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</si>
  <si>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</si>
  <si>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</si>
  <si>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</si>
  <si>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</si>
  <si>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</si>
  <si>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</si>
  <si>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</si>
  <si>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</si>
  <si>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</si>
  <si>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</si>
  <si>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</si>
  <si>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</si>
  <si>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</si>
  <si>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</si>
  <si>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</si>
  <si>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</si>
  <si>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</si>
  <si>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</si>
  <si>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</si>
  <si>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</si>
  <si>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</si>
  <si>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</si>
  <si>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</si>
  <si>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</si>
  <si>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</si>
  <si>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</si>
  <si>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</si>
  <si>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</si>
  <si>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</si>
  <si>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</si>
  <si>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</si>
  <si>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</si>
  <si>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</si>
  <si>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</si>
  <si>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</si>
  <si>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</si>
  <si>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</si>
  <si>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</si>
  <si>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</si>
  <si>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</si>
  <si>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</si>
  <si>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</si>
  <si>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</si>
  <si>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</si>
  <si>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</si>
  <si>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</si>
  <si>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</si>
  <si>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</si>
  <si>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</si>
  <si>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</si>
  <si>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</si>
  <si>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</si>
  <si>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</si>
  <si>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</si>
  <si>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</si>
  <si>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</si>
  <si>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</si>
  <si>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</si>
  <si>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</si>
  <si>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</si>
  <si>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</si>
  <si>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</si>
  <si>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</si>
  <si>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</si>
  <si>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</si>
  <si>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</si>
  <si>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</si>
  <si>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</si>
  <si>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</si>
  <si>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</si>
  <si>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</si>
  <si>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</si>
  <si>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</si>
  <si>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</si>
  <si>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</si>
  <si>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</si>
  <si>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</si>
  <si>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</si>
  <si>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</si>
  <si>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</si>
  <si>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</si>
  <si>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</si>
  <si>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</si>
  <si>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</si>
  <si>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</si>
  <si>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</si>
  <si>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</si>
  <si>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</si>
  <si>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</si>
  <si>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</si>
  <si>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</si>
  <si>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</si>
  <si>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</si>
  <si>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</si>
  <si>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</si>
  <si>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</si>
  <si>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</si>
  <si>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</si>
  <si>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</si>
  <si>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</si>
  <si>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</si>
  <si>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</si>
  <si>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</si>
  <si>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</si>
  <si>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</si>
  <si>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</si>
  <si>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</si>
  <si>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</si>
  <si>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</si>
  <si>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</si>
  <si>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</si>
  <si>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</si>
  <si>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</si>
  <si>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</si>
  <si>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</si>
  <si>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</si>
  <si>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</si>
  <si>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</si>
  <si>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</si>
  <si>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</si>
  <si>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</si>
  <si>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</si>
  <si>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</si>
  <si>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</si>
  <si>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</si>
  <si>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</si>
  <si>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</si>
  <si>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</si>
  <si>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</si>
  <si>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</si>
  <si>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</si>
  <si>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</si>
  <si>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</si>
  <si>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</si>
  <si>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</si>
  <si>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</si>
  <si>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</si>
  <si>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</si>
  <si>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</si>
  <si>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</si>
  <si>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</si>
  <si>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</si>
  <si>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</si>
  <si>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</si>
  <si>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</si>
  <si>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</si>
  <si>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</si>
  <si>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</si>
  <si>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</si>
  <si>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</si>
  <si>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</si>
  <si>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</si>
  <si>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</si>
  <si>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</si>
  <si>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</si>
  <si>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</si>
  <si>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</si>
  <si>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</si>
  <si>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</si>
  <si>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</si>
  <si>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</si>
  <si>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</si>
  <si>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</si>
  <si>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</si>
  <si>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</si>
  <si>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</si>
  <si>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</si>
  <si>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</si>
  <si>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</si>
  <si>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</si>
  <si>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</si>
  <si>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</si>
  <si>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</si>
  <si>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</si>
  <si>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</si>
  <si>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</si>
  <si>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</si>
  <si>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</si>
  <si>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</si>
  <si>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</si>
  <si>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</si>
  <si>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</si>
  <si>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</si>
  <si>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</si>
  <si>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</si>
  <si>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</si>
  <si>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</si>
  <si>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</si>
  <si>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</si>
  <si>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</si>
  <si>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</si>
  <si>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</si>
  <si>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</si>
  <si>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</si>
  <si>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</si>
  <si>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</si>
  <si>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</si>
  <si>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</si>
  <si>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</si>
  <si>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</si>
  <si>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</si>
  <si>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</si>
  <si>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</si>
  <si>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</si>
  <si>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</si>
  <si>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</si>
  <si>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</si>
  <si>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</si>
  <si>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</si>
  <si>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</si>
  <si>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</si>
  <si>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</si>
  <si>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</si>
  <si>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</si>
  <si>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</si>
  <si>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</si>
  <si>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</si>
  <si>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</si>
  <si>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</si>
  <si>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</si>
  <si>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</si>
  <si>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</si>
  <si>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</si>
  <si>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</si>
  <si>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</si>
  <si>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</si>
  <si>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</si>
  <si>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</si>
  <si>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</si>
  <si>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</si>
  <si>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</si>
  <si>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</si>
  <si>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</si>
  <si>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</si>
  <si>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</si>
  <si>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</si>
  <si>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</si>
  <si>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</si>
  <si>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</si>
  <si>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</si>
  <si>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</si>
  <si>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</si>
  <si>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</si>
  <si>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</si>
  <si>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</si>
  <si>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</si>
  <si>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</si>
  <si>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</si>
  <si>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</si>
  <si>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</si>
  <si>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</si>
  <si>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</si>
  <si>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</si>
  <si>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</si>
  <si>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</si>
  <si>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</si>
  <si>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</si>
  <si>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</si>
  <si>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</si>
  <si>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</si>
  <si>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</si>
  <si>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</si>
  <si>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</si>
  <si>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</si>
  <si>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</si>
  <si>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</si>
  <si>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</si>
  <si>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</si>
  <si>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</si>
  <si>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</si>
  <si>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</si>
  <si>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</si>
  <si>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</si>
  <si>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</si>
  <si>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</si>
  <si>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</si>
  <si>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</si>
  <si>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</si>
  <si>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</si>
  <si>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</si>
  <si>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</si>
  <si>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</si>
  <si>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</si>
  <si>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</si>
  <si>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</si>
  <si>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</si>
  <si>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</si>
  <si>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</si>
  <si>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</si>
  <si>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</si>
  <si>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</si>
  <si>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</si>
  <si>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</si>
  <si>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</si>
  <si>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</si>
  <si>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</si>
  <si>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</si>
  <si>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</si>
  <si>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</si>
  <si>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</si>
  <si>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</si>
  <si>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</si>
  <si>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</si>
  <si>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</si>
  <si>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</si>
  <si>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</si>
  <si>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</si>
  <si>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</si>
  <si>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</si>
  <si>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</si>
  <si>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</si>
  <si>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</si>
  <si>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</si>
  <si>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</si>
  <si>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</si>
  <si>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</si>
  <si>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</si>
  <si>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</si>
  <si>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</si>
  <si>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</si>
  <si>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</si>
  <si>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</si>
  <si>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</si>
  <si>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</si>
  <si>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</si>
  <si>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</si>
  <si>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</si>
  <si>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</si>
  <si>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</si>
  <si>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</si>
  <si>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</si>
  <si>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</si>
  <si>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</si>
  <si>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</si>
  <si>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</si>
  <si>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</si>
  <si>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</si>
  <si>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</si>
  <si>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</si>
  <si>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</si>
  <si>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</si>
  <si>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</si>
  <si>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</si>
  <si>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</si>
  <si>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</si>
  <si>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</si>
  <si>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</si>
  <si>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</si>
  <si>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</si>
  <si>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</si>
  <si>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</si>
  <si>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</si>
  <si>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</si>
  <si>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</si>
  <si>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</si>
  <si>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</si>
  <si>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</si>
  <si>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</si>
  <si>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</si>
  <si>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</si>
  <si>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</si>
  <si>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</si>
  <si>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</si>
  <si>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</si>
  <si>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</si>
  <si>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</si>
  <si>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</si>
  <si>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</si>
  <si>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</si>
  <si>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</si>
  <si>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</si>
  <si>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</si>
  <si>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</si>
  <si>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</si>
  <si>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</si>
  <si>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</si>
  <si>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</si>
  <si>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</si>
  <si>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</si>
  <si>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</si>
  <si>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</si>
  <si>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</si>
  <si>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</si>
  <si>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</si>
  <si>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</si>
  <si>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</si>
  <si>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</si>
  <si>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</si>
  <si>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</si>
  <si>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</si>
  <si>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</si>
  <si>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</si>
  <si>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</si>
  <si>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</si>
  <si>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</si>
  <si>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</si>
  <si>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</si>
  <si>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</si>
  <si>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</si>
  <si>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</si>
  <si>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</si>
  <si>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</si>
  <si>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</si>
  <si>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</si>
  <si>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</si>
  <si>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</si>
  <si>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</si>
  <si>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</si>
  <si>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</si>
  <si>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</si>
  <si>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</si>
  <si>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</si>
  <si>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</si>
  <si>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</si>
  <si>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</si>
  <si>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</si>
  <si>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</si>
  <si>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</si>
  <si>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</si>
  <si>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</si>
  <si>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</si>
  <si>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</si>
  <si>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</si>
  <si>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</si>
  <si>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</si>
  <si>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</si>
  <si>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</si>
  <si>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</si>
  <si>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</si>
  <si>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</si>
  <si>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</si>
  <si>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</si>
  <si>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</si>
  <si>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</si>
  <si>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</si>
  <si>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</si>
  <si>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</si>
  <si>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</si>
  <si>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</si>
  <si>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</si>
  <si>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</si>
  <si>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</si>
  <si>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</si>
  <si>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</si>
  <si>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</si>
  <si>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</si>
  <si>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</si>
  <si>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</si>
  <si>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</si>
  <si>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</si>
  <si>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</si>
  <si>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</si>
  <si>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</si>
  <si>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</si>
  <si>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</si>
  <si>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</si>
  <si>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</si>
  <si>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</si>
  <si>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</si>
  <si>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</si>
  <si>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</si>
  <si>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</si>
  <si>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</si>
  <si>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</si>
  <si>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</si>
  <si>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</si>
  <si>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</si>
  <si>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</si>
  <si>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</si>
  <si>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</si>
  <si>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</si>
  <si>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</si>
  <si>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</si>
  <si>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</si>
  <si>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</si>
  <si>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</si>
  <si>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</si>
  <si>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</si>
  <si>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</si>
  <si>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</si>
  <si>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</si>
  <si>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</si>
  <si>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</si>
  <si>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</si>
  <si>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</si>
  <si>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</si>
  <si>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</si>
  <si>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</si>
  <si>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</si>
  <si>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</si>
  <si>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</si>
  <si>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</si>
  <si>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</si>
  <si>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</si>
  <si>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</si>
  <si>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</si>
  <si>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</si>
  <si>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</si>
  <si>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</si>
  <si>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</si>
  <si>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</si>
  <si>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</si>
  <si>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</si>
  <si>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</si>
  <si>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</si>
  <si>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</si>
  <si>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</si>
  <si>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</si>
  <si>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</si>
  <si>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</si>
  <si>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</si>
  <si>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</si>
  <si>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</si>
  <si>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</si>
  <si>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</si>
  <si>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</si>
  <si>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</si>
  <si>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</si>
  <si>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</si>
  <si>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</si>
  <si>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</si>
  <si>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</si>
  <si>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</si>
  <si>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</si>
  <si>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</si>
  <si>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</si>
  <si>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</si>
  <si>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</si>
  <si>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</si>
  <si>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</si>
  <si>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</si>
  <si>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</si>
  <si>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</si>
  <si>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</si>
  <si>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</si>
  <si>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</si>
  <si>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</si>
  <si>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</si>
  <si>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</si>
  <si>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</si>
  <si>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</si>
  <si>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</si>
  <si>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</si>
  <si>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</si>
  <si>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</si>
  <si>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</si>
  <si>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</si>
  <si>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</si>
  <si>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</si>
  <si>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</si>
  <si>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</si>
  <si>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</si>
  <si>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</si>
  <si>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</si>
  <si>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</si>
  <si>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</si>
  <si>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</si>
  <si>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</si>
  <si>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</si>
  <si>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</si>
  <si>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</si>
  <si>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</si>
  <si>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</si>
  <si>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</si>
  <si>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</si>
  <si>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</si>
  <si>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</si>
  <si>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</si>
  <si>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</si>
  <si>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</si>
  <si>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</si>
  <si>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</si>
  <si>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</si>
  <si>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</si>
  <si>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</si>
  <si>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</si>
  <si>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</si>
  <si>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</si>
  <si>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</si>
  <si>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</si>
  <si>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</si>
  <si>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</si>
  <si>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</si>
  <si>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</si>
  <si>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</si>
  <si>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</si>
  <si>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</si>
  <si>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</si>
  <si>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</si>
  <si>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</si>
  <si>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</si>
  <si>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</si>
  <si>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</si>
  <si>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</si>
  <si>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</si>
  <si>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</si>
  <si>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</si>
  <si>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</si>
  <si>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</si>
  <si>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</si>
  <si>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</si>
  <si>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</si>
  <si>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</si>
  <si>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</si>
  <si>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</si>
  <si>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</si>
  <si>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</si>
  <si>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</si>
  <si>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</si>
  <si>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</si>
  <si>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</si>
  <si>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</si>
  <si>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</si>
  <si>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</si>
  <si>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</si>
  <si>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</si>
  <si>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</si>
  <si>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</si>
  <si>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</si>
  <si>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</si>
  <si>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</si>
  <si>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</si>
  <si>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</si>
  <si>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</si>
  <si>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</si>
  <si>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</si>
  <si>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</si>
  <si>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</si>
  <si>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</si>
  <si>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</si>
  <si>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</si>
  <si>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</si>
  <si>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</si>
  <si>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</si>
  <si>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</si>
  <si>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</si>
  <si>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</si>
  <si>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</si>
  <si>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</si>
  <si>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</si>
  <si>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</si>
  <si>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</si>
  <si>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</si>
  <si>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</si>
  <si>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</si>
  <si>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</si>
  <si>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</si>
  <si>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</si>
  <si>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</si>
  <si>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</si>
  <si>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</si>
  <si>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</si>
  <si>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</si>
  <si>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</si>
  <si>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</si>
  <si>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</si>
  <si>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</si>
  <si>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</si>
  <si>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</si>
  <si>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</si>
  <si>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</si>
  <si>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</si>
  <si>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</si>
  <si>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</si>
  <si>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</si>
  <si>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</si>
  <si>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</si>
  <si>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</si>
  <si>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</si>
  <si>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</si>
  <si>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</si>
  <si>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</si>
  <si>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</si>
  <si>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</si>
  <si>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</si>
  <si>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</si>
  <si>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</si>
  <si>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</si>
  <si>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</si>
  <si>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</si>
  <si>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</si>
  <si>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</si>
  <si>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</si>
  <si>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</si>
  <si>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</si>
  <si>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</si>
  <si>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</si>
  <si>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</si>
  <si>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</si>
  <si>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</si>
  <si>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</si>
  <si>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</si>
  <si>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</si>
  <si>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</si>
  <si>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</si>
  <si>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</si>
  <si>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</si>
  <si>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</si>
  <si>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</si>
  <si>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</si>
  <si>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</si>
  <si>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</si>
  <si>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</si>
  <si>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</si>
  <si>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</si>
  <si>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</si>
  <si>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</si>
  <si>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</si>
  <si>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</si>
  <si>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</si>
  <si>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</si>
  <si>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</si>
  <si>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</si>
  <si>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</si>
  <si>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</si>
  <si>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</si>
  <si>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</si>
  <si>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</si>
  <si>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</si>
  <si>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</si>
  <si>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</si>
  <si>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</si>
  <si>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</si>
  <si>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</si>
  <si>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</si>
  <si>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</si>
  <si>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</si>
  <si>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</si>
  <si>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</si>
  <si>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</si>
  <si>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</si>
  <si>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</si>
  <si>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</si>
  <si>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</si>
  <si>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</si>
  <si>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</si>
  <si>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</si>
  <si>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</si>
  <si>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</si>
  <si>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</si>
  <si>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</si>
  <si>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</si>
  <si>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</si>
  <si>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</si>
  <si>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</si>
  <si>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</si>
  <si>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</si>
  <si>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</si>
  <si>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</si>
  <si>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</si>
  <si>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</si>
  <si>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</si>
  <si>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</si>
  <si>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</si>
  <si>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</si>
  <si>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</si>
  <si>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</si>
  <si>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</si>
  <si>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</si>
  <si>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</si>
  <si>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</si>
  <si>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</si>
  <si>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</si>
  <si>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</si>
  <si>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</si>
  <si>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</si>
  <si>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</si>
  <si>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</si>
  <si>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</si>
  <si>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</si>
  <si>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</si>
  <si>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</si>
  <si>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</si>
  <si>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</si>
  <si>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</si>
  <si>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</si>
  <si>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</si>
  <si>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</si>
  <si>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</si>
  <si>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</si>
  <si>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</si>
  <si>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</si>
  <si>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</si>
  <si>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</si>
  <si>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</si>
  <si>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</si>
  <si>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</si>
  <si>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</si>
  <si>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</si>
  <si>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</si>
  <si>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</si>
  <si>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</si>
  <si>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</si>
  <si>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</si>
  <si>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</si>
  <si>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</si>
  <si>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</si>
  <si>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</si>
  <si>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</si>
  <si>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</si>
  <si>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</si>
  <si>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</si>
  <si>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</si>
  <si>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</si>
  <si>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</si>
  <si>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</si>
  <si>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</si>
  <si>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</si>
  <si>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</si>
  <si>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</si>
  <si>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</si>
  <si>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</si>
  <si>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</si>
  <si>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</si>
  <si>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</si>
  <si>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</si>
  <si>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</si>
  <si>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</si>
  <si>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</si>
  <si>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</si>
  <si>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</si>
  <si>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</si>
  <si>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</si>
  <si>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</si>
  <si>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</si>
  <si>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</si>
  <si>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</si>
  <si>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</si>
  <si>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</si>
  <si>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</si>
  <si>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</si>
  <si>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</si>
  <si>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</si>
  <si>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</si>
  <si>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</si>
  <si>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</si>
  <si>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</si>
  <si>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</si>
  <si>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</si>
  <si>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</si>
  <si>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</si>
  <si>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</si>
  <si>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</si>
  <si>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</si>
  <si>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</si>
  <si>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</si>
  <si>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</si>
  <si>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</si>
  <si>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</si>
  <si>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</si>
  <si>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</si>
  <si>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</si>
  <si>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</si>
  <si>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</si>
  <si>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</si>
  <si>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</si>
  <si>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</si>
  <si>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</si>
  <si>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</si>
  <si>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</si>
  <si>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</si>
  <si>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</si>
  <si>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</si>
  <si>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</si>
  <si>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</si>
  <si>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</si>
  <si>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</si>
  <si>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</si>
  <si>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</si>
  <si>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</si>
  <si>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</si>
  <si>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</si>
  <si>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</si>
  <si>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</si>
  <si>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</si>
  <si>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</si>
  <si>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</si>
  <si>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</si>
  <si>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</si>
  <si>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</si>
  <si>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</si>
  <si>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</si>
  <si>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</si>
  <si>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</si>
  <si>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</si>
  <si>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</si>
  <si>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</si>
  <si>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</si>
  <si>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</si>
  <si>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</si>
  <si>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</si>
  <si>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</si>
  <si>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</si>
  <si>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</si>
  <si>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</si>
  <si>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</si>
  <si>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</si>
  <si>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</si>
  <si>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</si>
  <si>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</si>
  <si>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</si>
  <si>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</si>
  <si>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</si>
  <si>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</si>
  <si>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</si>
  <si>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</si>
  <si>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</si>
  <si>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</si>
  <si>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</si>
  <si>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</si>
  <si>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</si>
  <si>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</si>
  <si>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</si>
  <si>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</si>
  <si>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</si>
  <si>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</si>
  <si>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</si>
  <si>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</si>
  <si>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</si>
  <si>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</si>
  <si>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</si>
  <si>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</si>
  <si>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</si>
  <si>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</si>
  <si>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</si>
  <si>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</si>
  <si>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</si>
  <si>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</si>
  <si>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</si>
  <si>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</si>
  <si>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</si>
  <si>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</si>
  <si>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</si>
  <si>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</si>
  <si>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</si>
  <si>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</si>
  <si>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</si>
  <si>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</si>
  <si>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</si>
  <si>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</si>
  <si>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</si>
  <si>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</si>
  <si>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</si>
  <si>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</si>
  <si>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</si>
  <si>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</si>
  <si>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</si>
  <si>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</si>
  <si>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</si>
  <si>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</si>
  <si>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</si>
  <si>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</si>
  <si>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</si>
  <si>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</si>
  <si>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</si>
  <si>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</si>
  <si>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</si>
  <si>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</si>
  <si>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</si>
  <si>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</si>
  <si>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</si>
  <si>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</si>
  <si>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</si>
  <si>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</si>
  <si>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</si>
  <si>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</si>
  <si>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</si>
  <si>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</si>
  <si>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</si>
  <si>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</si>
  <si>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</si>
  <si>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</si>
  <si>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</si>
  <si>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</si>
  <si>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</si>
  <si>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</si>
  <si>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</si>
  <si>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</si>
  <si>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</si>
  <si>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</si>
  <si>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</si>
  <si>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</si>
  <si>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</si>
  <si>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</si>
  <si>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</si>
  <si>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</si>
  <si>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</si>
  <si>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</si>
  <si>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</si>
  <si>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</si>
  <si>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</si>
  <si>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</si>
  <si>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</si>
  <si>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</si>
  <si>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</si>
  <si>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</si>
  <si>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</si>
  <si>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</si>
  <si>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</si>
  <si>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</si>
  <si>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</si>
  <si>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</si>
  <si>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</si>
  <si>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</si>
  <si>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</si>
  <si>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</si>
  <si>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</si>
  <si>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</si>
  <si>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</si>
  <si>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</si>
  <si>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</si>
  <si>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</si>
  <si>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</si>
  <si>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</si>
  <si>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</si>
  <si>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</si>
  <si>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</si>
  <si>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</si>
  <si>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</si>
  <si>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</si>
  <si>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</si>
  <si>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</si>
  <si>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</si>
  <si>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</si>
  <si>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</si>
  <si>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</si>
  <si>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</si>
  <si>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</si>
  <si>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</si>
  <si>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</si>
  <si>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</si>
  <si>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</si>
  <si>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</si>
  <si>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</si>
  <si>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</si>
  <si>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</si>
  <si>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</si>
  <si>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</si>
  <si>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</si>
  <si>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</si>
  <si>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</si>
  <si>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</si>
  <si>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</si>
  <si>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</si>
  <si>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</si>
  <si>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</si>
  <si>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</si>
  <si>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</si>
  <si>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</si>
  <si>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</si>
  <si>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</si>
  <si>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</si>
  <si>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</si>
  <si>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</si>
  <si>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</si>
  <si>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</si>
  <si>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</si>
  <si>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</si>
  <si>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</si>
  <si>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</si>
  <si>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</si>
  <si>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</si>
  <si>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</si>
  <si>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</si>
  <si>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</si>
  <si>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</si>
  <si>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</si>
  <si>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</si>
  <si>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</si>
  <si>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</si>
  <si>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</si>
  <si>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</si>
  <si>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</si>
  <si>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</si>
  <si>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</si>
  <si>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</si>
  <si>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</si>
  <si>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</si>
  <si>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</si>
  <si>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</si>
  <si>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</si>
  <si>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</si>
  <si>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</si>
  <si>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</si>
  <si>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</si>
  <si>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</si>
  <si>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</si>
  <si>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</si>
  <si>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</si>
  <si>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</si>
  <si>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</si>
  <si>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</si>
  <si>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</si>
  <si>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</si>
  <si>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</si>
  <si>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</si>
  <si>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</si>
  <si>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</si>
  <si>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</si>
  <si>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</si>
  <si>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</si>
  <si>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</si>
  <si>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</si>
  <si>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</si>
  <si>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</si>
  <si>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</si>
  <si>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</si>
  <si>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</si>
  <si>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</si>
  <si>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</si>
  <si>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</si>
  <si>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</si>
  <si>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</si>
  <si>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</si>
  <si>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</si>
  <si>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</si>
  <si>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</si>
  <si>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</si>
  <si>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</si>
  <si>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</si>
  <si>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</si>
  <si>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</si>
  <si>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</si>
  <si>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</si>
  <si>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</si>
  <si>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</si>
  <si>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</si>
  <si>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</si>
  <si>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</si>
  <si>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</si>
  <si>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</si>
  <si>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</si>
  <si>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</si>
  <si>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</si>
  <si>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</si>
  <si>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</si>
  <si>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</si>
  <si>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</si>
  <si>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</si>
  <si>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</si>
  <si>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</si>
  <si>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</si>
  <si>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</si>
  <si>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</si>
  <si>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</si>
  <si>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</si>
  <si>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</si>
  <si>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</si>
  <si>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</si>
  <si>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</si>
  <si>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</si>
  <si>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</si>
  <si>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</si>
  <si>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</si>
  <si>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</si>
  <si>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</si>
  <si>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</si>
  <si>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</si>
  <si>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</si>
  <si>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</si>
  <si>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</si>
  <si>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</si>
  <si>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</si>
  <si>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</si>
  <si>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</si>
  <si>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</si>
  <si>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</si>
  <si>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</si>
  <si>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</si>
  <si>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</si>
  <si>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</si>
  <si>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</si>
  <si>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</si>
  <si>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</si>
  <si>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</si>
  <si>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</si>
  <si>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</si>
  <si>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</si>
  <si>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</si>
  <si>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</si>
  <si>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</si>
  <si>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</si>
  <si>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</si>
  <si>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</si>
  <si>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</si>
  <si>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</si>
  <si>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</si>
  <si>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</si>
  <si>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</si>
  <si>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</si>
  <si>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</si>
  <si>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</si>
  <si>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</si>
  <si>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</si>
  <si>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</si>
  <si>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</si>
  <si>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</si>
  <si>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</si>
  <si>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</si>
  <si>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</si>
  <si>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</si>
  <si>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</si>
  <si>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</si>
  <si>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</si>
  <si>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</si>
  <si>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</si>
  <si>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</si>
  <si>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</si>
  <si>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</si>
  <si>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</si>
  <si>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</si>
  <si>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</si>
  <si>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</si>
  <si>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</si>
  <si>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</si>
  <si>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</si>
  <si>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</si>
  <si>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</si>
  <si>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</si>
  <si>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</si>
  <si>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</si>
  <si>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</si>
  <si>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</si>
  <si>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</si>
  <si>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</si>
  <si>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</si>
  <si>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</si>
  <si>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</si>
  <si>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</si>
  <si>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</si>
  <si>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</si>
  <si>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</si>
  <si>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</si>
  <si>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</si>
  <si>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</si>
  <si>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</si>
  <si>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</si>
  <si>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</si>
  <si>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</si>
  <si>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</si>
  <si>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</si>
  <si>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</si>
  <si>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</si>
  <si>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</si>
  <si>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</si>
  <si>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</si>
  <si>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</si>
  <si>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</si>
  <si>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</si>
  <si>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</si>
  <si>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</si>
  <si>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</si>
  <si>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</si>
  <si>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</si>
  <si>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</si>
  <si>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</si>
  <si>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</si>
  <si>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</si>
  <si>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</si>
  <si>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</si>
  <si>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</si>
  <si>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</si>
  <si>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</si>
  <si>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</si>
  <si>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</si>
  <si>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</si>
  <si>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</si>
  <si>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</si>
  <si>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</si>
  <si>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</si>
  <si>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</si>
  <si>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</si>
  <si>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</si>
  <si>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</si>
  <si>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</si>
  <si>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</si>
  <si>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</si>
  <si>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</si>
  <si>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</si>
  <si>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</si>
  <si>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</si>
  <si>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</si>
  <si>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</si>
  <si>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</si>
  <si>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</si>
  <si>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</si>
  <si>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</si>
  <si>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</si>
  <si>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</si>
  <si>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</si>
  <si>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</si>
  <si>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</si>
  <si>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</si>
  <si>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</si>
  <si>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</si>
  <si>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</si>
  <si>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</si>
  <si>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</si>
  <si>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</si>
  <si>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</si>
  <si>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</si>
  <si>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</si>
  <si>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</si>
  <si>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</si>
  <si>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</si>
  <si>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</si>
  <si>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</si>
  <si>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</si>
  <si>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</si>
  <si>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</si>
  <si>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</si>
  <si>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</si>
  <si>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</si>
  <si>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</si>
  <si>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</si>
  <si>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</si>
  <si>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</si>
  <si>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</si>
  <si>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</si>
  <si>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</si>
  <si>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</si>
  <si>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</si>
  <si>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</si>
  <si>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</si>
  <si>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</si>
  <si>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</si>
  <si>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</si>
  <si>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</si>
  <si>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</si>
  <si>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</si>
  <si>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</si>
  <si>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</si>
  <si>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</si>
  <si>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</si>
  <si>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</si>
  <si>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</si>
  <si>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</si>
  <si>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</si>
  <si>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</si>
  <si>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</si>
  <si>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</si>
  <si>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</si>
  <si>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</si>
  <si>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</si>
  <si>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</si>
  <si>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</si>
  <si>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</si>
  <si>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</si>
  <si>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</si>
  <si>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</si>
  <si>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</si>
  <si>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</si>
  <si>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</si>
  <si>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</si>
  <si>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</si>
  <si>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</si>
  <si>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</si>
  <si>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</si>
  <si>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</si>
  <si>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</si>
  <si>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</si>
  <si>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</si>
  <si>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</si>
  <si>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</si>
  <si>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</si>
  <si>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</si>
  <si>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</si>
  <si>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</si>
  <si>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</si>
  <si>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</si>
  <si>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</si>
  <si>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</si>
  <si>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</si>
  <si>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</si>
  <si>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</si>
  <si>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</si>
  <si>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</si>
  <si>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</si>
  <si>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</si>
  <si>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</si>
  <si>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</si>
  <si>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</si>
  <si>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</si>
  <si>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</si>
  <si>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</si>
  <si>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</si>
  <si>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</si>
  <si>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</si>
  <si>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</si>
  <si>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</si>
  <si>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</si>
  <si>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</si>
  <si>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</si>
  <si>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</si>
  <si>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</si>
  <si>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</si>
  <si>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</si>
  <si>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</si>
  <si>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</si>
  <si>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</si>
  <si>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</si>
  <si>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</si>
  <si>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</si>
  <si>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</si>
  <si>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</si>
  <si>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</si>
  <si>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</si>
  <si>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</si>
  <si>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</si>
  <si>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</si>
  <si>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</si>
  <si>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</si>
  <si>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</si>
  <si>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</si>
  <si>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</si>
  <si>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</si>
  <si>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</si>
  <si>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</si>
  <si>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</si>
  <si>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</si>
  <si>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</si>
  <si>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</si>
  <si>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</si>
  <si>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</si>
  <si>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</si>
  <si>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</si>
  <si>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</si>
  <si>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</si>
  <si>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</si>
  <si>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</si>
  <si>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</si>
  <si>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</si>
  <si>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</si>
  <si>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</si>
  <si>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</si>
  <si>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</si>
  <si>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</si>
  <si>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</si>
  <si>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</si>
  <si>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</si>
  <si>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</si>
  <si>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</si>
  <si>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</si>
  <si>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</si>
  <si>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</si>
  <si>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</si>
  <si>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</si>
  <si>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</si>
  <si>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</si>
  <si>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</si>
  <si>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</si>
  <si>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</si>
  <si>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</si>
  <si>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</si>
  <si>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</si>
  <si>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</si>
  <si>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</si>
  <si>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</si>
  <si>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</si>
  <si>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</si>
  <si>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</si>
  <si>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</si>
  <si>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</si>
  <si>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</si>
  <si>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</si>
  <si>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</si>
  <si>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</si>
  <si>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</si>
  <si>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</si>
  <si>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</si>
  <si>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</si>
  <si>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</si>
  <si>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</si>
  <si>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</si>
  <si>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</si>
  <si>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</si>
  <si>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</si>
  <si>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</si>
  <si>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</si>
  <si>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</si>
  <si>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</si>
  <si>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</si>
  <si>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</si>
  <si>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</si>
  <si>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</si>
  <si>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</si>
  <si>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</si>
  <si>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</si>
  <si>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</si>
  <si>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</si>
  <si>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</si>
  <si>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</si>
  <si>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</si>
  <si>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</si>
  <si>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</si>
  <si>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</si>
  <si>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</si>
  <si>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</si>
  <si>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</si>
  <si>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</si>
  <si>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</si>
  <si>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</si>
  <si>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</si>
  <si>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</si>
  <si>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</si>
  <si>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</si>
  <si>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</si>
  <si>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</si>
  <si>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</si>
  <si>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</si>
  <si>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</si>
  <si>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</si>
  <si>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</si>
  <si>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</si>
  <si>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</si>
  <si>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</si>
  <si>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</si>
  <si>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</si>
  <si>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</si>
  <si>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</si>
  <si>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</si>
  <si>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</si>
  <si>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</si>
  <si>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</si>
  <si>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</si>
  <si>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</si>
  <si>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</si>
  <si>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</si>
  <si>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</si>
  <si>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</si>
  <si>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</si>
  <si>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</si>
  <si>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</si>
  <si>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</si>
  <si>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</si>
  <si>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</si>
  <si>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</si>
  <si>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</si>
  <si>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</si>
  <si>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</si>
  <si>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</si>
  <si>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</si>
  <si>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</si>
  <si>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</si>
  <si>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</si>
  <si>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</si>
  <si>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</si>
  <si>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</si>
  <si>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</si>
  <si>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</si>
  <si>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</si>
  <si>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</si>
  <si>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</si>
  <si>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</si>
  <si>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</si>
  <si>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</si>
  <si>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</si>
  <si>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</si>
  <si>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</si>
  <si>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</si>
  <si>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</si>
  <si>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</si>
  <si>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</si>
  <si>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</si>
  <si>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</si>
  <si>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</si>
  <si>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</si>
  <si>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</si>
  <si>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</si>
  <si>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</si>
  <si>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</si>
  <si>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</si>
  <si>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</si>
  <si>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</si>
  <si>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</si>
  <si>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</si>
  <si>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</si>
  <si>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</si>
  <si>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</si>
  <si>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</si>
  <si>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</si>
  <si>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</si>
  <si>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</si>
  <si>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</si>
  <si>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</si>
  <si>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</si>
  <si>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</si>
  <si>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</si>
  <si>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</si>
  <si>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</si>
  <si>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</si>
  <si>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</si>
  <si>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</si>
  <si>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</si>
  <si>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</si>
  <si>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</si>
  <si>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</si>
  <si>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</si>
  <si>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</si>
  <si>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</si>
  <si>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</si>
  <si>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</si>
  <si>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</si>
  <si>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</si>
  <si>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</si>
  <si>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</si>
  <si>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</si>
  <si>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</si>
  <si>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</si>
  <si>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</si>
  <si>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</si>
  <si>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</si>
  <si>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</si>
  <si>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</si>
  <si>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</si>
  <si>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</si>
  <si>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</si>
  <si>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</si>
  <si>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</si>
  <si>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</si>
  <si>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</si>
  <si>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</si>
  <si>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</si>
  <si>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</si>
  <si>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</si>
  <si>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</si>
  <si>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</si>
  <si>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</si>
  <si>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</si>
  <si>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</si>
  <si>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</si>
  <si>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</si>
  <si>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</si>
  <si>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</si>
  <si>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</si>
  <si>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</si>
  <si>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</si>
  <si>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</si>
  <si>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</si>
  <si>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</si>
  <si>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</si>
  <si>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</si>
  <si>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</si>
  <si>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</si>
  <si>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</si>
  <si>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</si>
  <si>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</si>
  <si>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</si>
  <si>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</si>
  <si>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</si>
  <si>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</si>
  <si>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</si>
  <si>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</si>
  <si>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</si>
  <si>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</si>
  <si>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</si>
  <si>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</si>
  <si>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</si>
  <si>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</si>
  <si>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</si>
  <si>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</si>
  <si>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</si>
  <si>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</si>
  <si>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</si>
  <si>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</si>
  <si>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</si>
  <si>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</si>
  <si>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</si>
  <si>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</si>
  <si>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</si>
  <si>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</si>
  <si>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</si>
  <si>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</si>
  <si>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</si>
  <si>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</si>
  <si>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</si>
  <si>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</si>
  <si>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</si>
  <si>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</si>
  <si>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</si>
  <si>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</si>
  <si>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</si>
  <si>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</si>
  <si>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</si>
  <si>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</si>
  <si>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</si>
  <si>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</si>
  <si>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</si>
  <si>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</si>
  <si>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</si>
  <si>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</si>
  <si>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</si>
  <si>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</si>
  <si>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</si>
  <si>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</si>
  <si>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</si>
  <si>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</si>
  <si>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</si>
  <si>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</si>
  <si>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</si>
  <si>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</si>
  <si>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</si>
  <si>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</si>
  <si>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</si>
  <si>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</si>
  <si>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</si>
  <si>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</si>
  <si>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</si>
  <si>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</si>
  <si>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</si>
  <si>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</si>
  <si>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</si>
  <si>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</si>
  <si>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</si>
  <si>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</si>
  <si>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</si>
  <si>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</si>
  <si>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</si>
  <si>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</si>
  <si>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</si>
  <si>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</si>
  <si>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</si>
  <si>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</si>
  <si>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</si>
  <si>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</si>
  <si>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</si>
  <si>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</si>
  <si>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</si>
  <si>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</si>
  <si>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</si>
  <si>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</si>
  <si>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</si>
  <si>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</si>
  <si>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</si>
  <si>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</si>
  <si>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</si>
  <si>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</si>
  <si>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</si>
  <si>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</si>
  <si>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</si>
  <si>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</si>
  <si>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</si>
  <si>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</si>
  <si>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</si>
  <si>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</si>
  <si>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</si>
  <si>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</si>
  <si>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</si>
  <si>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</si>
  <si>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</si>
  <si>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</si>
  <si>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</si>
  <si>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</si>
  <si>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</si>
  <si>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</si>
  <si>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</si>
  <si>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</si>
  <si>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</si>
  <si>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</si>
  <si>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</si>
  <si>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</si>
  <si>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</si>
  <si>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</si>
  <si>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</si>
  <si>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</si>
  <si>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</si>
  <si>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</si>
  <si>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</si>
  <si>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</si>
  <si>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</si>
  <si>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</si>
  <si>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</si>
  <si>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</si>
  <si>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</si>
  <si>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</si>
  <si>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</si>
  <si>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</si>
  <si>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</si>
  <si>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</si>
  <si>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</si>
  <si>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</si>
  <si>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</si>
  <si>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</si>
  <si>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</si>
  <si>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</si>
  <si>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</si>
  <si>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</si>
  <si>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</si>
  <si>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</si>
  <si>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</si>
  <si>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</si>
  <si>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</si>
  <si>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</si>
  <si>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</si>
  <si>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</si>
  <si>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</si>
  <si>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</si>
  <si>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</si>
  <si>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</si>
  <si>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</si>
  <si>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</si>
  <si>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</si>
  <si>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</si>
  <si>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</si>
  <si>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</si>
  <si>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</si>
  <si>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</si>
  <si>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</si>
  <si>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</si>
  <si>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</si>
  <si>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</si>
  <si>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</si>
  <si>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</si>
  <si>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</si>
  <si>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</si>
  <si>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</si>
  <si>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</si>
  <si>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</si>
  <si>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</si>
  <si>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</si>
  <si>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</si>
  <si>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</si>
  <si>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</si>
  <si>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</si>
  <si>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</si>
  <si>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</si>
  <si>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</si>
  <si>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</si>
  <si>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</si>
  <si>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</si>
  <si>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</si>
  <si>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</si>
  <si>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</si>
  <si>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</si>
  <si>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</si>
  <si>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</si>
  <si>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</si>
  <si>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</si>
  <si>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</si>
  <si>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</si>
  <si>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</si>
  <si>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</si>
  <si>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</si>
  <si>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</si>
  <si>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</si>
  <si>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</si>
  <si>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</si>
  <si>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</si>
  <si>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</si>
  <si>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</si>
  <si>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</si>
  <si>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</si>
  <si>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</si>
  <si>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</si>
  <si>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</si>
  <si>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</si>
  <si>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</si>
  <si>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</si>
  <si>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</si>
  <si>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</si>
  <si>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</si>
  <si>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</si>
  <si>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</si>
  <si>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</si>
  <si>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</si>
  <si>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</si>
  <si>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</si>
  <si>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</si>
  <si>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</si>
  <si>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</si>
  <si>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</si>
  <si>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</si>
  <si>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</si>
  <si>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</si>
  <si>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</si>
  <si>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</si>
  <si>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</si>
  <si>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</si>
  <si>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</si>
  <si>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</si>
  <si>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</si>
  <si>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</si>
  <si>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</si>
  <si>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</si>
  <si>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</si>
  <si>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</si>
  <si>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</si>
  <si>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</si>
  <si>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</si>
  <si>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</si>
  <si>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</si>
  <si>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</si>
  <si>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</si>
  <si>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</si>
  <si>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</si>
  <si>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</si>
  <si>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</si>
  <si>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</si>
  <si>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</si>
  <si>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</si>
  <si>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</si>
  <si>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</si>
  <si>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</si>
  <si>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</si>
  <si>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</si>
  <si>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</si>
  <si>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</si>
  <si>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</si>
  <si>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</si>
  <si>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</si>
  <si>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</si>
  <si>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</si>
  <si>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</si>
  <si>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</si>
  <si>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</si>
  <si>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</si>
  <si>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</si>
  <si>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</si>
  <si>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</si>
  <si>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</si>
  <si>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</si>
  <si>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</si>
  <si>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</si>
  <si>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</si>
  <si>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</si>
  <si>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</si>
  <si>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</si>
  <si>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</si>
  <si>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</si>
  <si>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</si>
  <si>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</si>
  <si>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</si>
  <si>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</si>
  <si>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</si>
  <si>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</si>
  <si>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</si>
  <si>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</si>
  <si>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</si>
  <si>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</si>
  <si>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</si>
  <si>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</si>
  <si>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</si>
  <si>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</si>
  <si>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</si>
  <si>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</si>
  <si>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</si>
  <si>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</si>
  <si>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</si>
  <si>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</si>
  <si>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</si>
  <si>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</si>
  <si>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</si>
  <si>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</si>
  <si>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</si>
  <si>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</si>
  <si>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</si>
  <si>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</si>
  <si>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</si>
  <si>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</si>
  <si>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</si>
  <si>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</si>
  <si>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</si>
  <si>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</si>
  <si>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</si>
  <si>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</si>
  <si>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</si>
  <si>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</si>
  <si>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</si>
  <si>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</si>
  <si>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</si>
  <si>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</si>
  <si>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</si>
  <si>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</si>
  <si>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</si>
  <si>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</si>
  <si>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</si>
  <si>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</si>
  <si>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</si>
  <si>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</si>
  <si>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</si>
  <si>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</si>
  <si>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</si>
  <si>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</si>
  <si>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</si>
  <si>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</si>
  <si>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</si>
  <si>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</si>
  <si>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</si>
  <si>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</si>
  <si>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</si>
  <si>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</si>
  <si>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</si>
  <si>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</si>
  <si>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</si>
  <si>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</si>
  <si>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</si>
  <si>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</si>
  <si>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</si>
  <si>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</si>
  <si>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</si>
  <si>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</si>
  <si>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</si>
  <si>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</si>
  <si>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</si>
  <si>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</si>
  <si>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</si>
  <si>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</si>
  <si>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</si>
  <si>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</si>
  <si>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</si>
  <si>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</si>
  <si>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</si>
  <si>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</si>
  <si>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</si>
  <si>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</si>
  <si>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</si>
  <si>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</si>
  <si>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</si>
  <si>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</si>
  <si>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</si>
  <si>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</si>
  <si>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</si>
  <si>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</si>
  <si>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</si>
  <si>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</si>
  <si>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</si>
  <si>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</si>
  <si>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</si>
  <si>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</si>
  <si>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</si>
  <si>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</si>
  <si>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</si>
  <si>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</si>
  <si>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</si>
  <si>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</si>
  <si>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</si>
  <si>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</si>
  <si>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</si>
  <si>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</si>
  <si>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</si>
  <si>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</si>
  <si>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</si>
  <si>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</si>
  <si>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</si>
  <si>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</si>
  <si>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</si>
  <si>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</si>
  <si>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</si>
  <si>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</si>
  <si>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</si>
  <si>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</si>
  <si>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</si>
  <si>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</si>
  <si>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</si>
  <si>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</si>
  <si>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</si>
  <si>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</si>
  <si>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</si>
  <si>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</si>
  <si>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</si>
  <si>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</si>
  <si>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</si>
  <si>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</si>
  <si>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</si>
  <si>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</si>
  <si>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</si>
  <si>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</si>
  <si>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</si>
  <si>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</si>
  <si>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</si>
  <si>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</si>
  <si>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</si>
  <si>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</si>
  <si>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</si>
  <si>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</si>
  <si>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</si>
  <si>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</si>
  <si>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</si>
  <si>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</si>
  <si>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</si>
  <si>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</si>
  <si>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</si>
  <si>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</si>
  <si>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</si>
  <si>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</si>
  <si>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</si>
  <si>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</si>
  <si>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</si>
  <si>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</si>
  <si>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</si>
  <si>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</si>
  <si>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</si>
  <si>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</si>
  <si>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</si>
  <si>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</si>
  <si>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</si>
  <si>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</si>
  <si>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</si>
  <si>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</si>
  <si>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</si>
  <si>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</si>
  <si>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</si>
  <si>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</si>
  <si>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</si>
  <si>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</si>
  <si>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</si>
  <si>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</si>
  <si>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</si>
  <si>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</si>
  <si>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</si>
  <si>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</si>
  <si>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</si>
  <si>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</si>
  <si>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</si>
  <si>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</si>
  <si>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</si>
  <si>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</si>
  <si>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</si>
  <si>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</si>
  <si>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</si>
  <si>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</si>
  <si>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</si>
  <si>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</si>
  <si>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</si>
  <si>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</si>
  <si>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</si>
  <si>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</si>
  <si>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</si>
  <si>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</si>
  <si>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</si>
  <si>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</si>
  <si>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</si>
  <si>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</si>
  <si>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</si>
  <si>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</si>
  <si>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</si>
  <si>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</si>
  <si>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</si>
  <si>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</si>
  <si>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</si>
  <si>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</si>
  <si>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</si>
  <si>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</si>
  <si>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</si>
  <si>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</si>
  <si>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</si>
  <si>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</si>
  <si>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</si>
  <si>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</si>
  <si>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</si>
  <si>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</si>
  <si>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</si>
  <si>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</si>
  <si>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</si>
  <si>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</si>
  <si>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</si>
  <si>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</si>
  <si>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</si>
  <si>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</si>
  <si>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</si>
  <si>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</si>
  <si>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</si>
  <si>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</si>
  <si>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</si>
  <si>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</si>
  <si>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</si>
  <si>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</si>
  <si>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</si>
  <si>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</si>
  <si>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</si>
  <si>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</si>
  <si>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</si>
  <si>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</si>
  <si>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</si>
  <si>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</si>
  <si>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</si>
  <si>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</si>
  <si>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</si>
  <si>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</si>
  <si>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</si>
  <si>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</si>
  <si>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</si>
  <si>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</si>
  <si>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</si>
  <si>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</si>
  <si>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</si>
  <si>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</si>
  <si>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</si>
  <si>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</si>
  <si>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</si>
  <si>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</si>
  <si>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</si>
  <si>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</si>
  <si>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</si>
  <si>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</si>
  <si>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</si>
  <si>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</si>
  <si>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</si>
  <si>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</si>
  <si>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</si>
  <si>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</si>
  <si>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</si>
  <si>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</si>
  <si>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</si>
  <si>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</si>
  <si>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</si>
  <si>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</si>
  <si>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</si>
  <si>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</si>
  <si>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</si>
  <si>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</si>
  <si>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</si>
  <si>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</si>
  <si>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</si>
  <si>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</si>
  <si>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</si>
  <si>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</si>
  <si>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</si>
  <si>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</si>
  <si>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</si>
  <si>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</si>
  <si>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</si>
  <si>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</si>
  <si>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</si>
  <si>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</si>
  <si>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</si>
  <si>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</si>
  <si>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</si>
  <si>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</si>
  <si>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</si>
  <si>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</si>
  <si>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</si>
  <si>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</si>
  <si>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</si>
  <si>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</si>
  <si>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</si>
  <si>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</si>
  <si>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</si>
  <si>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</si>
  <si>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</si>
  <si>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</si>
  <si>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</si>
  <si>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</si>
  <si>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</si>
  <si>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</si>
  <si>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</si>
  <si>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</si>
  <si>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</si>
  <si>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</si>
  <si>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</si>
  <si>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</si>
  <si>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</si>
  <si>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</si>
  <si>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</si>
  <si>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</si>
  <si>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</si>
  <si>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</si>
  <si>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</si>
  <si>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</si>
  <si>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</si>
  <si>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</si>
  <si>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</si>
  <si>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</si>
  <si>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</si>
  <si>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</si>
  <si>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</si>
  <si>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</si>
  <si>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</si>
  <si>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</si>
  <si>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</si>
  <si>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</si>
  <si>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</si>
  <si>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</si>
  <si>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</si>
  <si>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</si>
  <si>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</si>
  <si>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</si>
  <si>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</si>
  <si>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</si>
  <si>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</si>
  <si>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</si>
  <si>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</si>
  <si>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</si>
  <si>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</si>
  <si>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</si>
  <si>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</si>
  <si>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</si>
  <si>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</si>
  <si>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</si>
  <si>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</si>
  <si>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</si>
  <si>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</si>
  <si>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</si>
  <si>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</si>
  <si>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</si>
  <si>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</si>
  <si>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</si>
  <si>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</si>
  <si>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</si>
  <si>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</si>
  <si>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</si>
  <si>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</si>
  <si>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</si>
  <si>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</si>
  <si>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</si>
  <si>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</si>
  <si>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</si>
  <si>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</si>
  <si>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</si>
  <si>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</si>
  <si>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</si>
  <si>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</si>
  <si>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</si>
  <si>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</si>
  <si>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</si>
  <si>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</si>
  <si>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</si>
  <si>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</si>
  <si>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</si>
  <si>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</si>
  <si>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</si>
  <si>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</si>
  <si>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</si>
  <si>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</si>
  <si>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</si>
  <si>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</si>
  <si>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</si>
  <si>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</si>
  <si>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</si>
  <si>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</si>
  <si>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</si>
  <si>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</si>
  <si>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</si>
  <si>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</si>
  <si>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</si>
  <si>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</si>
  <si>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</si>
  <si>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</si>
  <si>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</si>
  <si>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</si>
  <si>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</si>
  <si>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</si>
  <si>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</si>
  <si>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</si>
  <si>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</si>
  <si>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</si>
  <si>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</si>
  <si>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</si>
  <si>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</si>
  <si>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</si>
  <si>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</si>
  <si>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</si>
  <si>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</si>
  <si>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</si>
  <si>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</si>
  <si>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</si>
  <si>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</si>
  <si>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</si>
  <si>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</si>
  <si>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</si>
  <si>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</si>
  <si>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</si>
  <si>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</si>
  <si>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</si>
  <si>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</si>
  <si>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</si>
  <si>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</si>
  <si>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</si>
  <si>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</si>
  <si>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</si>
  <si>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</si>
  <si>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</si>
  <si>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</si>
  <si>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</si>
  <si>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</si>
  <si>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</si>
  <si>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</si>
  <si>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</si>
  <si>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</si>
  <si>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</si>
  <si>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</si>
  <si>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</si>
  <si>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</si>
  <si>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</si>
  <si>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</si>
  <si>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</si>
  <si>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</si>
  <si>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</si>
  <si>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</si>
  <si>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</si>
  <si>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</si>
  <si>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</si>
  <si>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</si>
  <si>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</si>
  <si>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</si>
  <si>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</si>
  <si>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</si>
  <si>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</si>
  <si>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</si>
  <si>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</si>
  <si>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</si>
  <si>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</si>
  <si>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</si>
  <si>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</si>
  <si>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</si>
  <si>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</si>
  <si>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</si>
  <si>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</si>
  <si>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</si>
  <si>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</si>
  <si>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</si>
  <si>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</si>
  <si>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</si>
  <si>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</si>
  <si>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</si>
  <si>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</si>
  <si>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</si>
  <si>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</si>
  <si>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</si>
  <si>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</si>
  <si>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</si>
  <si>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</si>
  <si>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</si>
  <si>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</si>
  <si>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</si>
  <si>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</si>
  <si>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</si>
  <si>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</si>
  <si>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</si>
  <si>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</si>
  <si>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</si>
  <si>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</si>
  <si>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</si>
  <si>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</si>
  <si>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</si>
  <si>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</si>
  <si>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</si>
  <si>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</si>
  <si>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</si>
  <si>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</si>
  <si>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</si>
  <si>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</si>
  <si>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</si>
  <si>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</si>
  <si>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</si>
  <si>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</si>
  <si>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</si>
  <si>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</si>
  <si>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</si>
  <si>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</si>
  <si>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</si>
  <si>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</si>
  <si>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</si>
  <si>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</si>
  <si>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</si>
  <si>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</si>
  <si>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</si>
  <si>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</si>
  <si>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</si>
  <si>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</si>
  <si>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</si>
  <si>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</si>
  <si>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</si>
  <si>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</si>
  <si>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</si>
  <si>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</si>
  <si>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</si>
  <si>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</si>
  <si>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</si>
  <si>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</si>
  <si>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</si>
  <si>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</si>
  <si>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</si>
  <si>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</si>
  <si>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</si>
  <si>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</si>
  <si>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</si>
  <si>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</si>
  <si>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</si>
  <si>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</si>
  <si>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</si>
  <si>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</si>
  <si>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</si>
  <si>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</si>
  <si>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</si>
  <si>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</si>
  <si>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</si>
  <si>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</si>
  <si>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</si>
  <si>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</si>
  <si>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</si>
  <si>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</si>
  <si>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</si>
  <si>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</si>
  <si>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</si>
  <si>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</si>
  <si>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</si>
  <si>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</si>
  <si>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</si>
  <si>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</si>
  <si>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</si>
  <si>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</si>
  <si>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</si>
  <si>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</si>
  <si>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</si>
  <si>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</si>
  <si>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</si>
  <si>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</si>
  <si>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</si>
  <si>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</si>
  <si>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</si>
  <si>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</si>
  <si>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</si>
  <si>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</si>
  <si>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</si>
  <si>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</si>
  <si>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</si>
  <si>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</si>
  <si>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</si>
  <si>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</si>
  <si>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</si>
  <si>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</si>
  <si>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</si>
  <si>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</si>
  <si>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</si>
  <si>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</si>
  <si>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</si>
  <si>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</si>
  <si>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</si>
  <si>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</si>
  <si>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</si>
  <si>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</si>
  <si>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</si>
  <si>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</si>
  <si>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</si>
  <si>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</si>
  <si>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</si>
  <si>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</si>
  <si>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</si>
  <si>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</si>
  <si>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</si>
  <si>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</si>
  <si>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</si>
  <si>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</si>
  <si>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</si>
  <si>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</si>
  <si>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</si>
  <si>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</si>
  <si>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</si>
  <si>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</si>
  <si>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</si>
  <si>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</si>
  <si>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</si>
  <si>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</si>
  <si>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</si>
  <si>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</si>
  <si>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</si>
  <si>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</si>
  <si>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</si>
  <si>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</si>
  <si>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</si>
  <si>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</si>
  <si>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</si>
  <si>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</si>
  <si>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</si>
  <si>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</si>
  <si>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</si>
  <si>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</si>
  <si>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</si>
  <si>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</si>
  <si>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</si>
  <si>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</si>
  <si>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</si>
  <si>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</si>
  <si>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</si>
  <si>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</si>
  <si>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</si>
  <si>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</si>
  <si>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</si>
  <si>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</si>
  <si>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</si>
  <si>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</si>
  <si>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</si>
  <si>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</si>
  <si>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</si>
  <si>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</si>
  <si>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</si>
  <si>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</si>
  <si>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</si>
  <si>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</si>
  <si>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</si>
  <si>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</si>
  <si>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</si>
  <si>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</si>
  <si>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</si>
  <si>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</si>
  <si>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</si>
  <si>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</si>
  <si>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</si>
  <si>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</si>
  <si>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</si>
  <si>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</si>
  <si>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</si>
  <si>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</si>
  <si>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</si>
  <si>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</si>
  <si>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</si>
  <si>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</si>
  <si>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</si>
  <si>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</si>
  <si>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</si>
  <si>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</si>
  <si>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</si>
  <si>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</si>
  <si>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</si>
  <si>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</si>
  <si>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</si>
  <si>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</si>
  <si>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</si>
  <si>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</si>
  <si>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</si>
  <si>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</si>
  <si>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</si>
  <si>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</si>
  <si>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</si>
  <si>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</si>
  <si>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</si>
  <si>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</si>
  <si>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</si>
  <si>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</si>
  <si>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</si>
  <si>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</si>
  <si>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</si>
  <si>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</si>
  <si>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</si>
  <si>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</si>
  <si>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</si>
  <si>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</si>
  <si>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</si>
  <si>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</si>
  <si>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</si>
  <si>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</si>
  <si>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</si>
  <si>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</si>
  <si>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</si>
  <si>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</si>
  <si>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</si>
  <si>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</si>
  <si>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</si>
  <si>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</si>
  <si>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</si>
  <si>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</si>
  <si>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</si>
  <si>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</si>
  <si>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</si>
  <si>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</si>
  <si>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</si>
  <si>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</si>
  <si>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</si>
  <si>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</si>
  <si>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</si>
  <si>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</si>
  <si>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</si>
  <si>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</si>
  <si>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</si>
  <si>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</si>
  <si>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</si>
  <si>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</si>
  <si>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</si>
  <si>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</si>
  <si>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</si>
  <si>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</si>
  <si>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</si>
  <si>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</si>
  <si>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</si>
  <si>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</si>
  <si>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</si>
  <si>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</si>
  <si>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</si>
  <si>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</si>
  <si>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</si>
  <si>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</si>
  <si>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</si>
  <si>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</si>
  <si>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</si>
  <si>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</si>
  <si>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</si>
  <si>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</si>
  <si>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</si>
  <si>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</si>
  <si>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</si>
  <si>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</si>
  <si>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</si>
  <si>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</si>
  <si>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</si>
  <si>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</si>
  <si>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</si>
  <si>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</si>
  <si>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</si>
  <si>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</si>
  <si>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</si>
  <si>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</si>
  <si>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</si>
  <si>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</si>
  <si>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</si>
  <si>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</si>
  <si>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</si>
  <si>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</si>
  <si>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</si>
  <si>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</si>
  <si>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</si>
  <si>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</si>
  <si>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</si>
  <si>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</si>
  <si>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</si>
  <si>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</si>
  <si>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</si>
  <si>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</si>
  <si>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</si>
  <si>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</si>
  <si>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</si>
  <si>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</si>
  <si>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</si>
  <si>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</si>
  <si>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</si>
  <si>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</si>
  <si>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</si>
  <si>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</si>
  <si>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</si>
  <si>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</si>
  <si>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</si>
  <si>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</si>
  <si>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</si>
  <si>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</si>
  <si>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</si>
  <si>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</si>
  <si>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</si>
  <si>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</si>
  <si>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</si>
  <si>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</si>
  <si>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</si>
  <si>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</si>
  <si>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</si>
  <si>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</si>
  <si>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</si>
  <si>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</si>
  <si>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</si>
  <si>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</si>
  <si>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</si>
  <si>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</si>
  <si>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</si>
  <si>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</si>
  <si>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</si>
  <si>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</si>
  <si>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</si>
  <si>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</si>
  <si>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</si>
  <si>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</si>
  <si>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</si>
  <si>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</si>
  <si>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</si>
  <si>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</si>
  <si>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</si>
  <si>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</si>
  <si>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</si>
  <si>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</si>
  <si>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</si>
  <si>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</si>
  <si>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</si>
  <si>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</si>
  <si>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</si>
  <si>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</si>
  <si>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</si>
  <si>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</si>
  <si>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</si>
  <si>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</si>
  <si>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</si>
  <si>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</si>
  <si>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</si>
  <si>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</si>
  <si>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</si>
  <si>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</si>
  <si>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</si>
  <si>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</si>
  <si>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</si>
  <si>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</si>
  <si>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</si>
  <si>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</si>
  <si>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</si>
  <si>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</si>
  <si>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</si>
  <si>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</si>
  <si>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</si>
  <si>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</si>
  <si>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</si>
  <si>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</si>
  <si>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</si>
  <si>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</si>
  <si>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</si>
  <si>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</si>
  <si>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</si>
  <si>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</si>
  <si>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</si>
  <si>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</si>
  <si>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</si>
  <si>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</si>
  <si>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</si>
  <si>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</si>
  <si>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</si>
  <si>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</si>
  <si>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</si>
  <si>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</si>
  <si>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</si>
  <si>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</si>
  <si>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</si>
  <si>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</si>
  <si>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</si>
  <si>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</si>
  <si>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</si>
  <si>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</si>
  <si>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</si>
  <si>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</si>
  <si>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</si>
  <si>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</si>
  <si>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</si>
  <si>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</si>
  <si>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</si>
  <si>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</si>
  <si>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</si>
  <si>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</si>
  <si>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</si>
  <si>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</si>
  <si>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</si>
  <si>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</si>
  <si>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</si>
  <si>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</si>
  <si>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</si>
  <si>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</si>
  <si>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</si>
  <si>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</si>
  <si>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</si>
  <si>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</si>
  <si>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</si>
  <si>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</si>
  <si>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</si>
  <si>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</si>
  <si>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</si>
  <si>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</si>
  <si>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</si>
  <si>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</si>
  <si>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</si>
  <si>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</si>
  <si>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</si>
  <si>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</si>
  <si>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</si>
  <si>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</si>
  <si>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</si>
  <si>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</si>
  <si>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</si>
  <si>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</si>
  <si>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</si>
  <si>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</si>
  <si>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</si>
  <si>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</si>
  <si>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</si>
  <si>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</si>
  <si>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</si>
  <si>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</si>
  <si>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</si>
  <si>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</si>
  <si>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</si>
  <si>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</si>
  <si>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</si>
  <si>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</si>
  <si>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</si>
  <si>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</si>
  <si>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</si>
  <si>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</si>
  <si>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</si>
  <si>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</si>
  <si>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</si>
  <si>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</si>
  <si>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</si>
  <si>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</si>
  <si>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</si>
  <si>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</si>
  <si>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</si>
  <si>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</si>
  <si>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</si>
  <si>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</si>
  <si>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</si>
  <si>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</si>
  <si>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</si>
  <si>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</si>
  <si>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</si>
  <si>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</si>
  <si>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</si>
  <si>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</si>
  <si>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</si>
  <si>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</si>
  <si>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</si>
  <si>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</si>
  <si>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</si>
  <si>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</si>
  <si>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</si>
  <si>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</si>
  <si>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</si>
  <si>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</si>
  <si>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</si>
  <si>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</si>
  <si>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</si>
  <si>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</si>
  <si>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</si>
  <si>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</si>
  <si>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</si>
  <si>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</si>
  <si>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</si>
  <si>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</si>
  <si>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</si>
  <si>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</si>
  <si>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</si>
  <si>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</si>
  <si>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</si>
  <si>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</si>
  <si>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</si>
  <si>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</si>
  <si>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</si>
  <si>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</si>
  <si>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</si>
  <si>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</si>
  <si>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</si>
  <si>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</si>
  <si>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</si>
  <si>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</si>
  <si>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</si>
  <si>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</si>
  <si>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</si>
  <si>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</si>
  <si>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</si>
  <si>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</si>
  <si>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</si>
  <si>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</si>
  <si>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</si>
  <si>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</si>
  <si>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</si>
  <si>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</si>
  <si>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</si>
  <si>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</si>
  <si>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</si>
  <si>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</si>
  <si>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</si>
  <si>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</si>
  <si>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</si>
  <si>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</si>
  <si>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</si>
  <si>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</si>
  <si>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</si>
  <si>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</si>
  <si>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</si>
  <si>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</si>
  <si>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</si>
  <si>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</si>
  <si>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</si>
  <si>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</si>
  <si>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</si>
  <si>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</si>
  <si>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</si>
  <si>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</si>
  <si>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</si>
  <si>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</si>
  <si>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</si>
  <si>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</si>
  <si>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</si>
  <si>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</si>
  <si>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</si>
  <si>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</si>
  <si>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</si>
  <si>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</si>
  <si>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</si>
  <si>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</si>
  <si>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</si>
  <si>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</si>
  <si>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</si>
  <si>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</si>
  <si>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</si>
  <si>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</si>
  <si>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</si>
  <si>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</si>
  <si>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</si>
  <si>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</si>
  <si>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</si>
  <si>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</si>
  <si>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</si>
  <si>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</si>
  <si>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</si>
  <si>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</si>
  <si>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</si>
  <si>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</si>
  <si>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</si>
  <si>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</si>
  <si>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</si>
  <si>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</si>
  <si>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</si>
  <si>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</si>
  <si>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</si>
  <si>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</si>
  <si>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</si>
  <si>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</si>
  <si>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</si>
  <si>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</si>
  <si>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</si>
  <si>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</si>
  <si>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</si>
  <si>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</si>
  <si>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</si>
  <si>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</si>
  <si>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</si>
  <si>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</si>
  <si>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</si>
  <si>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</si>
  <si>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</si>
  <si>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</si>
  <si>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</si>
  <si>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</si>
  <si>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</si>
  <si>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</si>
  <si>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</si>
  <si>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</si>
  <si>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</si>
  <si>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</si>
  <si>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</si>
  <si>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</si>
  <si>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</si>
  <si>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</si>
  <si>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</si>
  <si>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</si>
  <si>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</si>
  <si>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</si>
  <si>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</si>
  <si>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</si>
  <si>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</si>
  <si>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</si>
  <si>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</si>
  <si>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</si>
  <si>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</si>
  <si>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</si>
  <si>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</si>
  <si>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</si>
  <si>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</si>
  <si>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</si>
  <si>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</si>
  <si>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</si>
  <si>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</si>
  <si>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</si>
  <si>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</si>
  <si>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</si>
  <si>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</si>
  <si>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</si>
  <si>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</si>
  <si>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</si>
  <si>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</si>
  <si>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</si>
  <si>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</si>
  <si>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</si>
  <si>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</si>
  <si>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</si>
  <si>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</si>
  <si>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</si>
  <si>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</si>
  <si>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</si>
  <si>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</si>
  <si>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</si>
  <si>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</si>
  <si>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</si>
  <si>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</si>
  <si>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</si>
  <si>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</si>
  <si>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</si>
  <si>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</si>
  <si>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</si>
  <si>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</si>
  <si>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</si>
  <si>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</si>
  <si>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</si>
  <si>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</si>
  <si>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</si>
  <si>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</si>
  <si>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</si>
  <si>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</si>
  <si>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</si>
  <si>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</si>
  <si>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</si>
  <si>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</si>
  <si>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</si>
  <si>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</si>
  <si>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</si>
  <si>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</si>
  <si>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</si>
  <si>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</si>
  <si>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</si>
  <si>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</si>
  <si>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</si>
  <si>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</si>
  <si>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</si>
  <si>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</si>
  <si>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</si>
  <si>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</si>
  <si>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</si>
  <si>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</si>
  <si>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</si>
  <si>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</si>
  <si>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</si>
  <si>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</si>
  <si>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</si>
  <si>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</si>
  <si>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</si>
  <si>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</si>
  <si>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</si>
  <si>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</si>
  <si>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</si>
  <si>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</si>
  <si>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</si>
  <si>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</si>
  <si>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</si>
  <si>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</si>
  <si>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</si>
  <si>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</si>
  <si>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</si>
  <si>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</si>
  <si>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</si>
  <si>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</si>
  <si>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</si>
  <si>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</si>
  <si>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</si>
  <si>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</si>
  <si>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</si>
  <si>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</si>
  <si>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</si>
  <si>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</si>
  <si>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</si>
  <si>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</si>
  <si>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</si>
  <si>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</si>
  <si>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</si>
  <si>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</si>
  <si>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</si>
  <si>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</si>
  <si>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</si>
  <si>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</si>
  <si>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</si>
  <si>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</si>
  <si>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</si>
  <si>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</si>
  <si>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</si>
  <si>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</si>
  <si>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</si>
  <si>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</si>
  <si>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</si>
  <si>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</si>
  <si>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</si>
  <si>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</si>
  <si>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</si>
  <si>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</si>
  <si>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</si>
  <si>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</si>
  <si>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</si>
  <si>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</si>
  <si>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</si>
  <si>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</si>
  <si>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</si>
  <si>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</si>
  <si>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</si>
  <si>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</si>
  <si>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</si>
  <si>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</si>
  <si>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</si>
  <si>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</si>
  <si>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</si>
  <si>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</si>
  <si>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</si>
  <si>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</si>
  <si>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</si>
  <si>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</si>
  <si>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</si>
  <si>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</si>
  <si>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</si>
  <si>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</si>
  <si>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</si>
  <si>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</si>
  <si>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</si>
  <si>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</si>
  <si>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</si>
  <si>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</si>
  <si>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</si>
  <si>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</si>
  <si>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</si>
  <si>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</si>
  <si>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</si>
  <si>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</si>
  <si>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</si>
  <si>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</si>
  <si>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</si>
  <si>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</si>
  <si>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</si>
  <si>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</si>
  <si>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</si>
  <si>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</si>
  <si>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</si>
  <si>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</si>
  <si>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</si>
  <si>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</si>
  <si>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</si>
  <si>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</si>
  <si>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</si>
  <si>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</si>
  <si>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</si>
  <si>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</si>
  <si>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</si>
  <si>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</si>
  <si>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</si>
  <si>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</si>
  <si>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</si>
  <si>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</si>
  <si>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</si>
  <si>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</si>
  <si>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</si>
  <si>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</si>
  <si>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</si>
  <si>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</si>
  <si>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</si>
  <si>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</si>
  <si>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</si>
  <si>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</si>
  <si>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</si>
  <si>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</si>
  <si>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</si>
  <si>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</si>
  <si>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</si>
  <si>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</si>
  <si>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</si>
  <si>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</si>
  <si>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</si>
  <si>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</si>
  <si>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</si>
  <si>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</si>
  <si>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</si>
  <si>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</si>
  <si>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</si>
  <si>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</si>
  <si>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</si>
  <si>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</si>
  <si>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</si>
  <si>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</si>
  <si>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</si>
  <si>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</si>
  <si>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</si>
  <si>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</si>
  <si>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</si>
  <si>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</si>
  <si>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</si>
  <si>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</si>
  <si>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</si>
  <si>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</si>
  <si>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</si>
  <si>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</si>
  <si>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</si>
  <si>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</si>
  <si>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</si>
  <si>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</si>
  <si>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</si>
  <si>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</si>
  <si>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</si>
  <si>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</si>
  <si>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</si>
  <si>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</si>
  <si>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</si>
  <si>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</si>
  <si>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</si>
  <si>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</si>
  <si>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</si>
  <si>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</si>
  <si>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</si>
  <si>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</si>
  <si>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</si>
  <si>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</si>
  <si>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</si>
  <si>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</si>
  <si>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</si>
  <si>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</si>
  <si>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</si>
  <si>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</si>
  <si>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</si>
  <si>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</si>
  <si>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</si>
  <si>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</si>
  <si>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</si>
  <si>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</si>
  <si>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</si>
  <si>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</si>
  <si>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</si>
  <si>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</si>
  <si>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</si>
  <si>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</si>
  <si>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</si>
  <si>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</si>
  <si>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</si>
  <si>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</si>
  <si>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</si>
  <si>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</si>
  <si>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</si>
  <si>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</si>
  <si>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</si>
  <si>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</si>
  <si>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</si>
  <si>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</si>
  <si>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</si>
  <si>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</si>
  <si>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</si>
  <si>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</si>
  <si>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</si>
  <si>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</si>
  <si>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</si>
  <si>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</si>
  <si>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</si>
  <si>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</si>
  <si>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</si>
  <si>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</si>
  <si>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</si>
  <si>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</si>
  <si>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</si>
  <si>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</si>
  <si>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</si>
  <si>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</si>
  <si>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</si>
  <si>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</si>
  <si>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</si>
  <si>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</si>
  <si>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</si>
  <si>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</si>
  <si>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</si>
  <si>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</si>
  <si>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</si>
  <si>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</si>
  <si>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</si>
  <si>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</si>
  <si>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</si>
  <si>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</si>
  <si>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</si>
  <si>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</si>
  <si>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</si>
  <si>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</si>
  <si>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</si>
  <si>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</si>
  <si>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</si>
  <si>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</si>
  <si>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</si>
  <si>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</si>
  <si>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</si>
  <si>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</si>
  <si>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</si>
  <si>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</si>
  <si>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</si>
  <si>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</si>
  <si>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</si>
  <si>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</si>
  <si>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</si>
  <si>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</si>
  <si>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</si>
  <si>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</si>
  <si>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</si>
  <si>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</si>
  <si>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</si>
  <si>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</si>
  <si>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</si>
  <si>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</si>
  <si>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</si>
  <si>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</si>
  <si>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</si>
  <si>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</si>
  <si>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</si>
  <si>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</si>
  <si>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</si>
  <si>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</si>
  <si>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</si>
  <si>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</si>
  <si>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</si>
  <si>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</si>
  <si>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</si>
  <si>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</si>
  <si>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</si>
  <si>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</si>
  <si>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</si>
  <si>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</si>
  <si>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</si>
  <si>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</si>
  <si>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</si>
  <si>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</si>
  <si>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</si>
  <si>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</si>
  <si>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</si>
  <si>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</si>
  <si>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</si>
  <si>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</si>
  <si>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</si>
  <si>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</si>
  <si>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</si>
  <si>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</si>
  <si>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</si>
  <si>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</si>
  <si>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</si>
  <si>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</si>
  <si>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</si>
  <si>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</si>
  <si>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</si>
  <si>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</si>
  <si>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</si>
  <si>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</si>
  <si>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</si>
  <si>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</si>
  <si>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</si>
  <si>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</si>
  <si>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</si>
  <si>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</si>
  <si>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</si>
  <si>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</si>
  <si>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</si>
  <si>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</si>
  <si>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</si>
  <si>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</si>
  <si>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</si>
  <si>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</si>
  <si>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</si>
  <si>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</si>
  <si>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</si>
  <si>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</si>
  <si>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</si>
  <si>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</si>
  <si>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</si>
  <si>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</si>
  <si>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</si>
  <si>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</si>
  <si>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</si>
  <si>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</si>
  <si>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</si>
  <si>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</si>
  <si>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</si>
  <si>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</si>
  <si>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</si>
  <si>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</si>
  <si>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</si>
  <si>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</si>
  <si>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</si>
  <si>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</si>
  <si>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</si>
  <si>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</si>
  <si>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</si>
  <si>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</si>
  <si>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</si>
  <si>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</si>
  <si>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</si>
  <si>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</si>
  <si>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</si>
  <si>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</si>
  <si>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</si>
  <si>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</si>
  <si>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</si>
  <si>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</si>
  <si>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</si>
  <si>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</si>
  <si>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</si>
  <si>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</si>
  <si>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</si>
  <si>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</si>
  <si>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</si>
  <si>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</si>
  <si>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</si>
  <si>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</si>
  <si>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</si>
  <si>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</si>
  <si>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</si>
  <si>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</si>
  <si>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</si>
  <si>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</si>
  <si>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</si>
  <si>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</si>
  <si>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</si>
  <si>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</si>
  <si>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</si>
  <si>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</si>
  <si>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</si>
  <si>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</si>
  <si>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</si>
  <si>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</si>
  <si>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</si>
  <si>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</si>
  <si>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</si>
  <si>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</si>
  <si>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</si>
  <si>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</si>
  <si>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</si>
  <si>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</si>
  <si>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</si>
  <si>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</si>
  <si>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</si>
  <si>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</si>
  <si>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</si>
  <si>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</si>
  <si>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</si>
  <si>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</si>
  <si>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</si>
  <si>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</si>
  <si>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</si>
  <si>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</si>
  <si>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</si>
  <si>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</si>
  <si>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</si>
  <si>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</si>
  <si>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</si>
  <si>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</si>
  <si>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</si>
  <si>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</si>
  <si>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</si>
  <si>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</si>
  <si>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</si>
  <si>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</si>
  <si>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</si>
  <si>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</si>
  <si>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</si>
  <si>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</si>
  <si>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</si>
  <si>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</si>
  <si>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</si>
  <si>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</si>
  <si>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</si>
  <si>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</si>
  <si>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</si>
  <si>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</si>
  <si>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</si>
  <si>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</si>
  <si>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</si>
  <si>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</si>
  <si>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</si>
  <si>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</si>
  <si>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</si>
  <si>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</si>
  <si>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</si>
  <si>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</si>
  <si>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</si>
  <si>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</si>
  <si>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</si>
  <si>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</si>
  <si>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</si>
  <si>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</si>
  <si>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</si>
  <si>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</si>
  <si>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</si>
  <si>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</si>
  <si>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</si>
  <si>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</si>
  <si>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</si>
  <si>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</si>
  <si>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</si>
  <si>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</si>
  <si>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</si>
  <si>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</si>
  <si>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</si>
  <si>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</si>
  <si>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</si>
  <si>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</si>
  <si>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</si>
  <si>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</si>
  <si>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</si>
  <si>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</si>
  <si>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</si>
  <si>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</si>
  <si>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</si>
  <si>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</si>
  <si>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</si>
  <si>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</si>
  <si>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</si>
  <si>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</si>
  <si>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</si>
  <si>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</si>
  <si>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</si>
  <si>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</si>
  <si>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</si>
  <si>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</si>
  <si>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</si>
  <si>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</si>
  <si>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</si>
  <si>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</si>
  <si>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</si>
  <si>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</si>
  <si>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</si>
  <si>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</si>
  <si>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</si>
  <si>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</si>
  <si>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</si>
  <si>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</si>
  <si>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</si>
  <si>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</si>
  <si>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</si>
  <si>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</si>
  <si>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</si>
  <si>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</si>
  <si>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</si>
  <si>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</si>
  <si>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</si>
  <si>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</si>
  <si>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</si>
  <si>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</si>
  <si>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</si>
  <si>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</si>
  <si>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</si>
  <si>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</si>
  <si>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</si>
  <si>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</si>
  <si>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</si>
  <si>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</si>
  <si>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</si>
  <si>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</si>
  <si>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</si>
  <si>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</si>
  <si>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</si>
  <si>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</si>
  <si>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</si>
  <si>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</si>
  <si>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</si>
  <si>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</si>
  <si>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</si>
  <si>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</si>
  <si>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</si>
  <si>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</si>
  <si>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</si>
  <si>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</si>
  <si>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</si>
  <si>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</si>
  <si>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</si>
  <si>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</si>
  <si>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</si>
  <si>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</si>
  <si>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</si>
  <si>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</si>
  <si>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</si>
  <si>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</si>
  <si>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</si>
  <si>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</si>
  <si>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</si>
  <si>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</si>
  <si>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</si>
  <si>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</si>
  <si>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</si>
  <si>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</si>
  <si>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</si>
  <si>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</si>
  <si>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</si>
  <si>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</si>
  <si>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</si>
  <si>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</si>
  <si>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</si>
  <si>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</si>
  <si>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</si>
  <si>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</si>
  <si>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</si>
  <si>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</si>
  <si>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</si>
  <si>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</si>
  <si>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</si>
  <si>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</si>
  <si>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</si>
  <si>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</si>
  <si>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</si>
  <si>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</si>
  <si>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</si>
  <si>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</si>
  <si>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</si>
  <si>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</si>
  <si>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</si>
  <si>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</si>
  <si>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</si>
  <si>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</si>
  <si>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</si>
  <si>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</si>
  <si>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</si>
  <si>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</si>
  <si>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</si>
  <si>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</si>
  <si>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</si>
  <si>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</si>
  <si>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</si>
  <si>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</si>
  <si>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</si>
  <si>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</si>
  <si>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</si>
  <si>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</si>
  <si>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</si>
  <si>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</si>
  <si>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</si>
  <si>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</si>
  <si>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</si>
  <si>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</si>
  <si>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</si>
  <si>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</si>
  <si>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</si>
  <si>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</si>
  <si>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</si>
  <si>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</si>
  <si>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</si>
  <si>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</si>
  <si>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</si>
  <si>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</si>
  <si>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</si>
  <si>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</si>
  <si>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</si>
  <si>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</si>
  <si>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</si>
  <si>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</si>
  <si>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</si>
  <si>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</si>
  <si>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</si>
  <si>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</si>
  <si>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</si>
  <si>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</si>
  <si>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</si>
  <si>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</si>
  <si>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</si>
  <si>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</si>
  <si>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</si>
  <si>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</si>
  <si>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</si>
  <si>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</si>
  <si>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</si>
  <si>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</si>
  <si>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</si>
  <si>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</si>
  <si>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</si>
  <si>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</si>
  <si>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</si>
  <si>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</si>
  <si>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</si>
  <si>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</si>
  <si>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</si>
  <si>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</si>
  <si>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</si>
  <si>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</si>
  <si>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</si>
  <si>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</si>
  <si>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</si>
  <si>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</si>
  <si>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</si>
  <si>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</si>
  <si>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</si>
  <si>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</si>
  <si>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</si>
  <si>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</si>
  <si>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</si>
  <si>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</si>
  <si>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</si>
  <si>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</si>
  <si>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</si>
  <si>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</si>
  <si>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</si>
  <si>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</si>
  <si>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</si>
  <si>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</si>
  <si>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</si>
  <si>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</si>
  <si>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</si>
  <si>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</si>
  <si>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</si>
  <si>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</si>
  <si>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</si>
  <si>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</si>
  <si>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</si>
  <si>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</si>
  <si>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</si>
  <si>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</si>
  <si>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</si>
  <si>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</si>
  <si>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</si>
  <si>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</si>
  <si>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</si>
  <si>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</si>
  <si>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</si>
  <si>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</si>
  <si>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</si>
  <si>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</si>
  <si>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</si>
  <si>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</si>
  <si>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</si>
  <si>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</si>
  <si>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</si>
  <si>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</si>
  <si>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</si>
  <si>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</si>
  <si>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</si>
  <si>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</si>
  <si>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</si>
  <si>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</si>
  <si>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</si>
  <si>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</si>
  <si>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</si>
  <si>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</si>
  <si>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</si>
  <si>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</si>
  <si>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</si>
  <si>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</si>
  <si>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</si>
  <si>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</si>
  <si>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</si>
  <si>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</si>
  <si>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</si>
  <si>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</si>
  <si>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</si>
  <si>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</si>
  <si>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</si>
  <si>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</si>
  <si>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</si>
  <si>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</si>
  <si>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</si>
  <si>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</si>
  <si>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</si>
  <si>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</si>
  <si>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</si>
  <si>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</si>
  <si>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</si>
  <si>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</si>
  <si>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</si>
  <si>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</si>
  <si>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</si>
  <si>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</si>
  <si>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</si>
  <si>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</si>
  <si>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</si>
  <si>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</si>
  <si>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</si>
  <si>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</si>
  <si>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</si>
  <si>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</si>
  <si>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</si>
  <si>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</si>
  <si>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</si>
  <si>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</si>
  <si>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</si>
  <si>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</si>
  <si>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</si>
  <si>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</si>
  <si>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</si>
  <si>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</si>
  <si>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</si>
  <si>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</si>
  <si>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</si>
  <si>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</si>
  <si>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</si>
  <si>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</si>
  <si>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</si>
  <si>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</si>
  <si>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</si>
  <si>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</si>
  <si>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</si>
  <si>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</si>
  <si>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</si>
  <si>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</si>
  <si>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</si>
  <si>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</si>
  <si>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</si>
  <si>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</si>
  <si>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</si>
  <si>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</si>
  <si>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</si>
  <si>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</si>
  <si>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</si>
  <si>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</si>
  <si>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</si>
  <si>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</si>
  <si>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</si>
  <si>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</si>
  <si>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</si>
  <si>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</si>
  <si>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</si>
  <si>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</si>
  <si>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</si>
  <si>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</si>
  <si>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</si>
  <si>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</si>
  <si>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</si>
  <si>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</si>
  <si>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</si>
  <si>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</si>
  <si>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</si>
  <si>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</si>
  <si>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</si>
  <si>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</si>
  <si>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</si>
  <si>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</si>
  <si>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</si>
  <si>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</si>
  <si>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</si>
  <si>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</si>
  <si>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</si>
  <si>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</si>
  <si>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</si>
  <si>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</si>
  <si>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</si>
  <si>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</si>
  <si>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</si>
  <si>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</si>
  <si>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</si>
  <si>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</si>
  <si>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</si>
  <si>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</si>
  <si>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</si>
  <si>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</si>
  <si>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</si>
  <si>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</si>
  <si>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</si>
  <si>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</si>
  <si>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</si>
  <si>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</si>
  <si>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</si>
  <si>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</si>
  <si>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</si>
  <si>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</si>
  <si>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</si>
  <si>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</si>
  <si>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</si>
  <si>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</si>
  <si>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</si>
  <si>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</si>
  <si>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</si>
  <si>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</si>
  <si>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</si>
  <si>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</si>
  <si>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</si>
  <si>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</si>
  <si>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</si>
  <si>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</si>
  <si>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</si>
  <si>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</si>
  <si>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</si>
  <si>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</si>
  <si>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</si>
  <si>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</si>
  <si>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</si>
  <si>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</si>
  <si>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</si>
  <si>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</si>
  <si>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</si>
  <si>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</si>
  <si>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</si>
  <si>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</si>
  <si>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</si>
  <si>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</si>
  <si>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</si>
  <si>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</si>
  <si>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</si>
  <si>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</si>
  <si>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</si>
  <si>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</si>
  <si>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</si>
  <si>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</si>
  <si>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</si>
  <si>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</si>
  <si>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</si>
  <si>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</si>
  <si>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</si>
  <si>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</si>
  <si>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</si>
  <si>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</si>
  <si>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</si>
  <si>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</si>
  <si>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</si>
  <si>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</si>
  <si>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</si>
  <si>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</si>
  <si>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</si>
  <si>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</si>
  <si>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</si>
  <si>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</si>
  <si>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</si>
  <si>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</si>
  <si>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</si>
  <si>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</si>
  <si>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</si>
  <si>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</si>
  <si>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</si>
  <si>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</si>
  <si>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</si>
  <si>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</si>
  <si>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</si>
  <si>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</si>
  <si>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</si>
  <si>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</si>
  <si>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</si>
  <si>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</si>
  <si>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</si>
  <si>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</si>
  <si>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</si>
  <si>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</si>
  <si>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</si>
  <si>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</si>
  <si>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</si>
  <si>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</si>
  <si>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</si>
  <si>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</si>
  <si>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</si>
  <si>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</si>
  <si>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</si>
  <si>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</si>
  <si>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</si>
  <si>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</si>
  <si>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</si>
  <si>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</si>
  <si>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</si>
  <si>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</si>
  <si>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</si>
  <si>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</si>
  <si>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</si>
  <si>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</si>
  <si>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</si>
  <si>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</si>
  <si>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</si>
  <si>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</si>
  <si>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</si>
  <si>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</si>
  <si>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</si>
  <si>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</si>
  <si>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</si>
  <si>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</si>
  <si>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</si>
  <si>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</si>
  <si>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</si>
  <si>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</si>
  <si>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</si>
  <si>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</si>
  <si>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</si>
  <si>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</si>
  <si>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</si>
  <si>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</si>
  <si>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</si>
  <si>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</si>
  <si>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</si>
  <si>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</si>
  <si>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</si>
  <si>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</si>
  <si>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</si>
  <si>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</si>
  <si>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</si>
  <si>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</si>
  <si>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</si>
  <si>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</si>
  <si>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</si>
  <si>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</si>
  <si>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</si>
  <si>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</si>
  <si>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</si>
  <si>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</si>
  <si>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</si>
  <si>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</si>
  <si>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</si>
  <si>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</si>
  <si>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</si>
  <si>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</si>
  <si>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</si>
  <si>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</si>
  <si>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</si>
  <si>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</si>
  <si>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</si>
  <si>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</si>
  <si>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</si>
  <si>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</si>
  <si>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</si>
  <si>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</si>
  <si>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</si>
  <si>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</si>
  <si>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</si>
  <si>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</si>
  <si>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</si>
  <si>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</si>
  <si>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</si>
  <si>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</si>
  <si>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</si>
  <si>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</si>
  <si>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</si>
  <si>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</si>
  <si>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</si>
  <si>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</si>
  <si>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</si>
  <si>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</si>
  <si>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</si>
  <si>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</si>
  <si>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</si>
  <si>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</si>
  <si>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</si>
  <si>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</si>
  <si>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</si>
  <si>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</si>
  <si>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</si>
  <si>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</si>
  <si>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</si>
  <si>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</si>
  <si>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</si>
  <si>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</si>
  <si>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</si>
  <si>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</si>
  <si>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</si>
  <si>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</si>
  <si>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</si>
  <si>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</si>
  <si>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</si>
  <si>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</si>
  <si>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</si>
  <si>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</si>
  <si>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</si>
  <si>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</si>
  <si>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</si>
  <si>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</si>
  <si>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</si>
  <si>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</si>
  <si>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</si>
  <si>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</si>
  <si>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</si>
  <si>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</si>
  <si>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</si>
  <si>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</si>
  <si>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</si>
  <si>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</si>
  <si>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</si>
  <si>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</si>
  <si>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</si>
  <si>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</si>
  <si>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</si>
  <si>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</si>
  <si>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</si>
  <si>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</si>
  <si>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</si>
  <si>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</si>
  <si>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</si>
  <si>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</si>
  <si>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</si>
  <si>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</si>
  <si>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</si>
  <si>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</si>
  <si>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</si>
  <si>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</si>
  <si>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</si>
  <si>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</si>
  <si>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</si>
  <si>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</si>
  <si>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</si>
  <si>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</si>
  <si>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</si>
  <si>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</si>
  <si>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</si>
  <si>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</si>
  <si>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</si>
  <si>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</si>
  <si>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</si>
  <si>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</si>
  <si>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</si>
  <si>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</si>
  <si>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</si>
  <si>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</si>
  <si>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</si>
  <si>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</si>
  <si>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</si>
  <si>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</si>
  <si>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</si>
  <si>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</si>
  <si>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</si>
  <si>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</si>
  <si>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</si>
  <si>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</si>
  <si>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</si>
  <si>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</si>
  <si>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</si>
  <si>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</si>
  <si>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</si>
  <si>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</si>
  <si>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</si>
  <si>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</si>
  <si>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</si>
  <si>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</si>
  <si>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</si>
  <si>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</si>
  <si>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</si>
  <si>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</si>
  <si>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</si>
  <si>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</si>
  <si>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</si>
  <si>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</si>
  <si>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</si>
  <si>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</si>
  <si>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</si>
  <si>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</si>
  <si>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</si>
  <si>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</si>
  <si>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</si>
  <si>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</si>
  <si>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</si>
  <si>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</si>
  <si>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</si>
  <si>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</si>
  <si>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</si>
  <si>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</si>
  <si>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</si>
  <si>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</si>
  <si>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</si>
  <si>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</si>
  <si>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</si>
  <si>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</si>
  <si>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</si>
  <si>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</si>
  <si>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</si>
  <si>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</si>
  <si>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</si>
  <si>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</si>
  <si>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</si>
  <si>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</si>
  <si>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</si>
  <si>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</si>
  <si>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</si>
  <si>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</si>
  <si>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</si>
  <si>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</si>
  <si>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</si>
  <si>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</si>
  <si>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</si>
  <si>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</si>
  <si>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</si>
  <si>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</si>
  <si>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</si>
  <si>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</si>
  <si>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</si>
  <si>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</si>
  <si>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</si>
  <si>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</si>
  <si>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</si>
  <si>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</si>
  <si>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</si>
  <si>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</si>
  <si>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</si>
  <si>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</si>
  <si>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</si>
  <si>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</si>
  <si>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</si>
  <si>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</si>
  <si>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</si>
  <si>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</si>
  <si>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</si>
  <si>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</si>
  <si>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</si>
  <si>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</si>
  <si>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</si>
  <si>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</si>
  <si>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</si>
  <si>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</si>
  <si>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</si>
  <si>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</si>
  <si>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</si>
  <si>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</si>
  <si>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</si>
  <si>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</si>
  <si>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</si>
  <si>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</si>
  <si>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</si>
  <si>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</si>
  <si>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</si>
  <si>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</si>
  <si>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</si>
  <si>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</si>
  <si>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</si>
  <si>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</si>
  <si>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</si>
  <si>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</si>
  <si>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</si>
  <si>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</si>
  <si>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</si>
  <si>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</si>
  <si>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</si>
  <si>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</si>
  <si>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</si>
  <si>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</si>
  <si>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</si>
  <si>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</si>
  <si>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</si>
  <si>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</si>
  <si>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</si>
  <si>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</si>
  <si>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</si>
  <si>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</si>
  <si>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</si>
  <si>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</si>
  <si>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</si>
  <si>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</si>
  <si>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</si>
  <si>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</si>
  <si>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</si>
  <si>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</si>
  <si>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</si>
  <si>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</si>
  <si>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</si>
  <si>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</si>
  <si>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</si>
  <si>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</si>
  <si>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</si>
  <si>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</si>
  <si>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</si>
  <si>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</si>
  <si>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</si>
  <si>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</si>
  <si>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</si>
  <si>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</si>
  <si>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</si>
  <si>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</si>
  <si>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</si>
  <si>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</si>
  <si>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</si>
  <si>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</si>
  <si>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</si>
  <si>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</si>
  <si>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</si>
  <si>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</si>
  <si>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</si>
  <si>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</si>
  <si>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</si>
  <si>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</si>
  <si>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</si>
  <si>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</si>
  <si>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</si>
  <si>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</si>
  <si>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</si>
  <si>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</si>
  <si>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</si>
  <si>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</si>
  <si>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</si>
  <si>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</si>
  <si>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</si>
  <si>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</si>
  <si>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</si>
  <si>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</si>
  <si>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</si>
  <si>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</si>
  <si>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</si>
  <si>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</si>
  <si>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</si>
  <si>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</si>
  <si>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</si>
  <si>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</si>
  <si>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</si>
  <si>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</si>
  <si>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</si>
  <si>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</si>
  <si>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</si>
  <si>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</si>
  <si>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</si>
  <si>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</si>
  <si>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</si>
  <si>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</si>
  <si>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</si>
  <si>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</si>
  <si>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</si>
  <si>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</si>
  <si>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</si>
  <si>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</si>
  <si>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</si>
  <si>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</si>
  <si>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</si>
  <si>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</si>
  <si>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</si>
  <si>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</si>
  <si>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</si>
  <si>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</si>
  <si>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</si>
  <si>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</si>
  <si>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</si>
  <si>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</si>
  <si>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</si>
  <si>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</si>
  <si>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</si>
  <si>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</si>
  <si>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</si>
  <si>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</si>
  <si>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</si>
  <si>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</si>
  <si>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</si>
  <si>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</si>
  <si>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</si>
  <si>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</si>
  <si>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</si>
  <si>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</si>
  <si>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</si>
  <si>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</si>
  <si>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</si>
  <si>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</si>
  <si>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</si>
  <si>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</si>
  <si>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</si>
  <si>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</si>
  <si>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</si>
  <si>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</si>
  <si>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</si>
  <si>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</si>
  <si>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</si>
  <si>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</si>
  <si>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</si>
  <si>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</si>
  <si>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</si>
  <si>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</si>
  <si>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</si>
  <si>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</si>
  <si>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</si>
  <si>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</si>
  <si>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</si>
  <si>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</si>
  <si>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</si>
  <si>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</si>
  <si>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</si>
  <si>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</si>
  <si>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</si>
  <si>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</si>
  <si>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</si>
  <si>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</si>
  <si>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</si>
  <si>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</si>
  <si>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</si>
  <si>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</si>
  <si>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</si>
  <si>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</si>
  <si>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</si>
  <si>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</si>
  <si>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</si>
  <si>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</si>
  <si>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</si>
  <si>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</si>
  <si>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</si>
  <si>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</si>
  <si>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</si>
  <si>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</si>
  <si>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</si>
  <si>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</si>
  <si>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</si>
  <si>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</si>
  <si>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</si>
  <si>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</si>
  <si>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</si>
  <si>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</si>
  <si>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</si>
  <si>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</si>
  <si>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</si>
  <si>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</si>
  <si>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</si>
  <si>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</si>
  <si>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</si>
  <si>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</si>
  <si>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</si>
  <si>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</si>
  <si>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</si>
  <si>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</si>
  <si>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</si>
  <si>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</si>
  <si>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</si>
  <si>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</si>
  <si>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</si>
  <si>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</si>
  <si>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</si>
  <si>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</si>
  <si>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</si>
  <si>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</si>
  <si>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</si>
  <si>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</si>
  <si>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</si>
  <si>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</si>
  <si>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</si>
  <si>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</si>
  <si>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</si>
  <si>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</si>
  <si>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</si>
  <si>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</si>
  <si>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</si>
  <si>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</si>
  <si>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</si>
  <si>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</si>
  <si>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</si>
  <si>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</si>
  <si>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</si>
  <si>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</si>
  <si>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</si>
  <si>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</si>
  <si>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</si>
  <si>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</si>
  <si>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</si>
  <si>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</si>
  <si>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</si>
  <si>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</si>
  <si>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</si>
  <si>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</si>
  <si>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</si>
  <si>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</si>
  <si>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</si>
  <si>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</si>
  <si>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</si>
  <si>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</si>
  <si>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</si>
  <si>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</si>
  <si>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</si>
  <si>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</si>
  <si>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</si>
  <si>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</si>
  <si>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</si>
  <si>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</si>
  <si>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</si>
  <si>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</si>
  <si>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</si>
  <si>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</si>
  <si>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</si>
  <si>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</si>
  <si>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</si>
  <si>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</si>
  <si>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</si>
  <si>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</si>
  <si>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</si>
  <si>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</si>
  <si>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</si>
  <si>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</si>
  <si>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</si>
  <si>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</si>
  <si>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</si>
  <si>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</si>
  <si>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</si>
  <si>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</si>
  <si>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</si>
  <si>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</si>
  <si>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</si>
  <si>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</si>
  <si>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</si>
  <si>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</si>
  <si>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</si>
  <si>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</si>
  <si>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</si>
  <si>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</si>
  <si>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</si>
  <si>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</si>
  <si>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</si>
  <si>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</si>
  <si>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</si>
  <si>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</si>
  <si>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</si>
  <si>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</si>
  <si>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</si>
  <si>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</si>
  <si>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</si>
  <si>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</si>
  <si>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</si>
  <si>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</si>
  <si>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</si>
  <si>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</si>
  <si>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</si>
  <si>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</si>
  <si>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</si>
  <si>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</si>
  <si>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</si>
  <si>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</si>
  <si>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</si>
  <si>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</si>
  <si>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</si>
  <si>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</si>
  <si>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</si>
  <si>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</si>
  <si>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</si>
  <si>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</si>
  <si>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</si>
  <si>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</si>
  <si>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</si>
  <si>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</si>
  <si>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</si>
  <si>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</si>
  <si>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</si>
  <si>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</si>
  <si>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</si>
  <si>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</si>
  <si>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</si>
  <si>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</si>
  <si>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</si>
  <si>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</si>
  <si>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</si>
  <si>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</si>
  <si>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</si>
  <si>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</si>
  <si>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</si>
  <si>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</si>
  <si>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</si>
  <si>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</si>
  <si>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</si>
  <si>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</si>
  <si>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</si>
  <si>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</si>
  <si>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</si>
  <si>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</si>
  <si>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</si>
  <si>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</si>
  <si>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</si>
  <si>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</si>
  <si>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</si>
  <si>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</si>
  <si>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</si>
  <si>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</si>
  <si>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</si>
  <si>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</si>
  <si>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</si>
  <si>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</si>
  <si>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</si>
  <si>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</si>
  <si>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</si>
  <si>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</si>
  <si>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</si>
  <si>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</si>
  <si>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</si>
  <si>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</si>
  <si>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</si>
  <si>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</si>
  <si>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</si>
  <si>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</si>
  <si>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</si>
  <si>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</si>
  <si>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</si>
  <si>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</si>
  <si>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</si>
  <si>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</si>
  <si>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</si>
  <si>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</si>
  <si>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</si>
  <si>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</si>
  <si>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</si>
  <si>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</si>
  <si>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</si>
  <si>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</si>
  <si>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</si>
  <si>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</si>
  <si>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</si>
  <si>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</si>
  <si>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</si>
  <si>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</si>
  <si>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</si>
  <si>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</si>
  <si>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</si>
  <si>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</si>
  <si>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</si>
  <si>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</si>
  <si>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</si>
  <si>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</si>
  <si>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</si>
  <si>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</si>
  <si>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</si>
  <si>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</si>
  <si>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</si>
  <si>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</si>
  <si>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</si>
  <si>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</si>
  <si>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</si>
  <si>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</si>
  <si>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</si>
  <si>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</si>
  <si>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</si>
  <si>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</si>
  <si>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</si>
  <si>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</si>
  <si>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</si>
  <si>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</si>
  <si>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</si>
  <si>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</si>
  <si>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</si>
  <si>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</si>
  <si>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</si>
  <si>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</si>
  <si>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</si>
  <si>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</si>
  <si>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</si>
  <si>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</si>
  <si>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</si>
  <si>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</si>
  <si>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</si>
  <si>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</si>
  <si>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</si>
  <si>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</si>
  <si>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</si>
  <si>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</si>
  <si>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</si>
  <si>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</si>
  <si>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</si>
  <si>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</si>
  <si>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</si>
  <si>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</si>
  <si>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</si>
  <si>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</si>
  <si>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</si>
  <si>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</si>
  <si>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</si>
  <si>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</si>
  <si>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</si>
  <si>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</si>
  <si>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</si>
  <si>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</si>
  <si>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</si>
  <si>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</si>
  <si>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</si>
  <si>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</si>
  <si>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</si>
  <si>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</si>
  <si>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</si>
  <si>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</si>
  <si>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</si>
  <si>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</si>
  <si>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</si>
  <si>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</si>
  <si>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</si>
  <si>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</si>
  <si>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</si>
  <si>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</si>
  <si>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</si>
  <si>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</si>
  <si>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</si>
  <si>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</si>
  <si>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</si>
  <si>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</si>
  <si>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</si>
  <si>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</si>
  <si>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</si>
  <si>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</si>
  <si>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</si>
  <si>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</si>
  <si>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</si>
  <si>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</si>
  <si>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</si>
  <si>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</si>
  <si>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</si>
  <si>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</si>
  <si>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</si>
  <si>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</si>
  <si>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</si>
  <si>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</si>
  <si>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</si>
  <si>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</si>
  <si>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</si>
  <si>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</si>
  <si>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</si>
  <si>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</si>
  <si>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</si>
  <si>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</si>
  <si>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</si>
  <si>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</si>
  <si>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</si>
  <si>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</si>
  <si>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</si>
  <si>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</si>
  <si>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</si>
  <si>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</si>
  <si>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</si>
  <si>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</si>
  <si>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</si>
  <si>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</si>
  <si>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</si>
  <si>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</si>
  <si>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</si>
  <si>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</si>
  <si>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</si>
  <si>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</si>
  <si>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</si>
  <si>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</si>
  <si>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</si>
  <si>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</si>
  <si>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</si>
  <si>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</si>
  <si>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</si>
  <si>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</si>
  <si>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</si>
  <si>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</si>
  <si>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</si>
  <si>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</si>
  <si>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</si>
  <si>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</si>
  <si>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</si>
  <si>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</si>
  <si>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</si>
  <si>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</si>
  <si>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</si>
  <si>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</si>
  <si>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</si>
  <si>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</si>
  <si>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</si>
  <si>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</si>
  <si>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</si>
  <si>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</si>
  <si>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</si>
  <si>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</si>
  <si>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</si>
  <si>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</si>
  <si>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</si>
  <si>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</si>
  <si>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</si>
  <si>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</si>
  <si>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</si>
  <si>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</si>
  <si>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</si>
  <si>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</si>
  <si>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</si>
  <si>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</si>
  <si>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</si>
  <si>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</si>
  <si>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</si>
  <si>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</si>
  <si>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</si>
  <si>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</si>
  <si>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</si>
  <si>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</si>
  <si>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</si>
  <si>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</si>
  <si>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</si>
  <si>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</si>
  <si>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</si>
  <si>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</si>
  <si>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</si>
  <si>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</si>
  <si>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</si>
  <si>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</si>
  <si>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</si>
  <si>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</si>
  <si>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</si>
  <si>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</si>
  <si>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</si>
  <si>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</si>
  <si>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</si>
  <si>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</si>
  <si>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</si>
  <si>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</si>
  <si>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</si>
  <si>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</si>
  <si>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</si>
  <si>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</si>
  <si>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</si>
  <si>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</si>
  <si>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</si>
  <si>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</si>
  <si>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</si>
  <si>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</si>
  <si>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</si>
  <si>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</si>
  <si>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</si>
  <si>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</si>
  <si>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</si>
  <si>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</si>
  <si>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</si>
  <si>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</si>
  <si>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</si>
  <si>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</si>
  <si>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</si>
  <si>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</si>
  <si>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</si>
  <si>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</si>
  <si>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</si>
  <si>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</si>
  <si>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</si>
  <si>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</si>
  <si>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</si>
  <si>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</si>
  <si>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</si>
  <si>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</si>
  <si>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</si>
  <si>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</si>
  <si>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</si>
  <si>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</si>
  <si>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</si>
  <si>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</si>
  <si>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</si>
  <si>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</si>
  <si>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</si>
  <si>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</si>
  <si>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</si>
  <si>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</si>
  <si>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</si>
  <si>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</si>
  <si>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</si>
  <si>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</si>
  <si>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</si>
  <si>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</si>
  <si>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</si>
  <si>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</si>
  <si>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</si>
  <si>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</si>
  <si>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</si>
  <si>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</si>
  <si>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</si>
  <si>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</si>
  <si>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</si>
  <si>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</si>
  <si>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</si>
  <si>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</si>
  <si>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</si>
  <si>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</si>
  <si>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</si>
  <si>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</si>
  <si>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</si>
  <si>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</si>
  <si>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</si>
  <si>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</si>
  <si>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</si>
  <si>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</si>
  <si>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</si>
  <si>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</si>
  <si>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</si>
  <si>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</si>
  <si>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</si>
  <si>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</si>
  <si>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</si>
  <si>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</si>
  <si>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</si>
  <si>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</si>
  <si>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</si>
  <si>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</si>
  <si>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</si>
  <si>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</si>
  <si>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</si>
  <si>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</si>
  <si>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</si>
  <si>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</si>
  <si>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</si>
  <si>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</si>
  <si>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</si>
  <si>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</si>
  <si>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</si>
  <si>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</si>
  <si>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</si>
  <si>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</si>
  <si>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</si>
  <si>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</si>
  <si>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</si>
  <si>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</si>
  <si>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</si>
  <si>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</si>
  <si>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</si>
  <si>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</si>
  <si>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</si>
  <si>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</si>
  <si>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</si>
  <si>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</si>
  <si>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</si>
  <si>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</si>
  <si>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</si>
  <si>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</si>
  <si>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</si>
  <si>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</si>
  <si>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</si>
  <si>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</si>
  <si>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</si>
  <si>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</si>
  <si>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</si>
  <si>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</si>
  <si>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</si>
  <si>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</si>
  <si>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</si>
  <si>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</si>
  <si>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</si>
  <si>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</si>
  <si>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</si>
  <si>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</si>
  <si>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</si>
  <si>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</si>
  <si>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</si>
  <si>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</si>
  <si>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</si>
  <si>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</si>
  <si>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</si>
  <si>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</si>
  <si>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</si>
  <si>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</si>
  <si>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</si>
  <si>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</si>
  <si>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</si>
  <si>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</si>
  <si>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</si>
  <si>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</si>
  <si>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</si>
  <si>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</si>
  <si>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</si>
  <si>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</si>
  <si>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</si>
  <si>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</si>
  <si>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</si>
  <si>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</si>
  <si>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</si>
  <si>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</si>
  <si>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</si>
  <si>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</si>
  <si>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</si>
  <si>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</si>
  <si>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</si>
  <si>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</si>
  <si>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</si>
  <si>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</si>
  <si>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</si>
  <si>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</si>
  <si>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</si>
  <si>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</si>
  <si>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</si>
  <si>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</si>
  <si>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</si>
  <si>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</si>
  <si>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</si>
  <si>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</si>
  <si>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</si>
  <si>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</si>
  <si>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</si>
  <si>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</si>
  <si>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</si>
  <si>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</si>
  <si>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</si>
  <si>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</si>
  <si>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</si>
  <si>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</si>
  <si>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</si>
  <si>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</si>
  <si>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</si>
  <si>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</si>
  <si>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</si>
  <si>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</si>
  <si>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</si>
  <si>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</si>
  <si>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</si>
  <si>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</si>
  <si>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</si>
  <si>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</si>
  <si>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</si>
  <si>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</si>
  <si>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</si>
  <si>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</si>
  <si>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</si>
  <si>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</si>
  <si>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</si>
  <si>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</si>
  <si>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</si>
  <si>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</si>
  <si>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</si>
  <si>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</si>
  <si>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</si>
  <si>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</si>
  <si>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</si>
  <si>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</si>
  <si>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</si>
  <si>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</si>
  <si>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</si>
  <si>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</si>
  <si>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</si>
  <si>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</si>
  <si>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</si>
  <si>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</si>
  <si>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</si>
  <si>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</si>
  <si>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</si>
  <si>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</si>
  <si>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</si>
  <si>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</si>
  <si>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</si>
  <si>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</si>
  <si>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</si>
  <si>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</si>
  <si>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</si>
  <si>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</si>
  <si>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</si>
  <si>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</si>
  <si>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</si>
  <si>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</si>
  <si>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</si>
  <si>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</si>
  <si>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</si>
  <si>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</si>
  <si>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</si>
  <si>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</si>
  <si>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</si>
  <si>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</si>
  <si>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</si>
  <si>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</si>
  <si>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</si>
  <si>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</si>
  <si>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</si>
  <si>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</si>
  <si>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</si>
  <si>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</si>
  <si>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</si>
  <si>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</si>
  <si>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</si>
  <si>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</si>
  <si>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</si>
  <si>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</si>
  <si>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</si>
  <si>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</si>
  <si>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</si>
  <si>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</si>
  <si>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</si>
  <si>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</si>
  <si>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</si>
  <si>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</si>
  <si>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</si>
  <si>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</si>
  <si>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</si>
  <si>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</si>
  <si>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</si>
  <si>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</si>
  <si>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</si>
  <si>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</si>
  <si>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</si>
  <si>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</si>
  <si>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</si>
  <si>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</si>
  <si>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</si>
  <si>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</si>
  <si>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</si>
  <si>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</si>
  <si>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</si>
  <si>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</si>
  <si>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</si>
  <si>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</si>
  <si>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</si>
  <si>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</si>
  <si>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</si>
  <si>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</si>
  <si>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</si>
  <si>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</si>
  <si>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</si>
  <si>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</si>
  <si>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</si>
  <si>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</si>
  <si>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</si>
  <si>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</si>
  <si>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</si>
  <si>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</si>
  <si>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</si>
  <si>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</si>
  <si>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</si>
  <si>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</si>
  <si>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</si>
  <si>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</si>
  <si>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</si>
  <si>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</si>
  <si>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</si>
  <si>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</si>
  <si>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</si>
  <si>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</si>
  <si>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</si>
  <si>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</si>
  <si>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</si>
  <si>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</si>
  <si>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</si>
  <si>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</si>
  <si>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</si>
  <si>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</si>
  <si>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</si>
  <si>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</si>
  <si>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</si>
  <si>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</si>
  <si>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</si>
  <si>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</si>
  <si>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</si>
  <si>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</si>
  <si>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</si>
  <si>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</si>
  <si>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</si>
  <si>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</si>
  <si>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</si>
  <si>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</si>
  <si>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</si>
  <si>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</si>
  <si>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</si>
  <si>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</si>
  <si>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</si>
  <si>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</si>
  <si>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</si>
  <si>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</si>
  <si>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</si>
  <si>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</si>
  <si>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</si>
  <si>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</si>
  <si>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</si>
  <si>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</si>
  <si>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</si>
  <si>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</si>
  <si>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</si>
  <si>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</si>
  <si>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</si>
  <si>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</si>
  <si>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</si>
  <si>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</si>
  <si>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</si>
  <si>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</si>
  <si>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</si>
  <si>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</si>
  <si>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</si>
  <si>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</si>
  <si>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</si>
  <si>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</si>
  <si>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</si>
  <si>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</si>
  <si>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</si>
  <si>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</si>
  <si>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</si>
  <si>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</si>
  <si>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</si>
  <si>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</si>
  <si>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</si>
  <si>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</si>
  <si>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</si>
  <si>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</si>
  <si>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</si>
  <si>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</si>
  <si>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</si>
  <si>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</si>
  <si>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</si>
  <si>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</si>
  <si>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</si>
  <si>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</si>
  <si>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</si>
  <si>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</si>
  <si>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</si>
  <si>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</si>
  <si>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</si>
  <si>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</si>
  <si>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</si>
  <si>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</si>
  <si>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</si>
  <si>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</si>
  <si>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</si>
  <si>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</si>
  <si>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</si>
  <si>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</si>
  <si>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</si>
  <si>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</si>
  <si>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</si>
  <si>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</si>
  <si>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</si>
  <si>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</si>
  <si>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</si>
  <si>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</si>
  <si>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</si>
  <si>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</si>
  <si>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</si>
  <si>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</si>
  <si>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</si>
  <si>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</si>
  <si>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</si>
  <si>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</si>
  <si>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</si>
  <si>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</si>
  <si>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</si>
  <si>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</si>
  <si>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</si>
  <si>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</si>
  <si>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</si>
  <si>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</si>
  <si>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</si>
  <si>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</si>
  <si>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</si>
  <si>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</si>
  <si>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</si>
  <si>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</si>
  <si>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</si>
  <si>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</si>
  <si>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</si>
  <si>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</si>
  <si>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</si>
  <si>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</si>
  <si>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</si>
  <si>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</si>
  <si>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</si>
  <si>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</si>
  <si>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</si>
  <si>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</si>
  <si>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</si>
  <si>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</si>
  <si>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</si>
  <si>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</si>
  <si>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</si>
  <si>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</si>
  <si>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</si>
  <si>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</si>
  <si>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</si>
  <si>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</si>
  <si>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</si>
  <si>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</si>
  <si>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</si>
  <si>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</si>
  <si>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</si>
  <si>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</si>
  <si>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</si>
  <si>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</si>
  <si>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</si>
  <si>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</si>
  <si>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</si>
  <si>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</si>
  <si>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</si>
  <si>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</si>
  <si>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</si>
  <si>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</si>
  <si>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</si>
  <si>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</si>
  <si>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</si>
  <si>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</si>
  <si>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</si>
  <si>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</si>
  <si>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</si>
  <si>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</si>
  <si>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</si>
  <si>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</si>
  <si>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</si>
  <si>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</si>
  <si>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</si>
  <si>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</si>
  <si>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</si>
  <si>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</si>
  <si>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</si>
  <si>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</si>
  <si>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</si>
  <si>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</si>
  <si>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</si>
  <si>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</si>
  <si>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</si>
  <si>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</si>
  <si>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</si>
  <si>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</si>
  <si>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</si>
  <si>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</si>
  <si>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</si>
  <si>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</si>
  <si>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</si>
  <si>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</si>
  <si>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</si>
  <si>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</si>
  <si>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</si>
  <si>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</si>
  <si>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</si>
  <si>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</si>
  <si>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</si>
  <si>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</si>
  <si>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</si>
  <si>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</si>
  <si>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</si>
  <si>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</si>
  <si>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</si>
  <si>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</si>
  <si>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</si>
  <si>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</si>
  <si>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</si>
  <si>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</si>
  <si>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</si>
  <si>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</si>
  <si>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</si>
  <si>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</si>
  <si>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</si>
  <si>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</si>
  <si>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</si>
  <si>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</si>
  <si>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</si>
  <si>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</si>
  <si>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</si>
  <si>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</si>
  <si>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</si>
  <si>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</si>
  <si>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</si>
  <si>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</si>
  <si>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</si>
  <si>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</si>
  <si>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</si>
  <si>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</si>
  <si>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</si>
  <si>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</si>
  <si>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</si>
  <si>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</si>
  <si>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</si>
  <si>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</si>
  <si>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</si>
  <si>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</si>
  <si>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</si>
  <si>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</si>
  <si>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</si>
  <si>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</si>
  <si>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</si>
  <si>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</si>
  <si>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</si>
  <si>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</si>
  <si>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</si>
  <si>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</si>
  <si>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</si>
  <si>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</si>
  <si>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</si>
  <si>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</si>
  <si>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</si>
  <si>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</si>
  <si>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</si>
  <si>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</si>
  <si>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</si>
  <si>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</si>
  <si>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</si>
  <si>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</si>
  <si>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</si>
  <si>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</si>
  <si>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</si>
  <si>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</si>
  <si>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</si>
  <si>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</si>
  <si>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</si>
  <si>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</si>
  <si>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</si>
  <si>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</si>
  <si>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</si>
  <si>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</si>
  <si>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</si>
  <si>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</si>
  <si>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</si>
  <si>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</si>
  <si>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</si>
  <si>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</si>
  <si>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</si>
  <si>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</si>
  <si>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</si>
  <si>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</si>
  <si>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</si>
  <si>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</si>
  <si>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</si>
  <si>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</si>
  <si>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</si>
  <si>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</si>
  <si>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</si>
  <si>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</si>
  <si>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</si>
  <si>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</si>
  <si>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</si>
  <si>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</si>
  <si>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</si>
  <si>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</si>
  <si>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</si>
  <si>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</si>
  <si>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</si>
  <si>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</si>
  <si>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</si>
  <si>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</si>
  <si>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</si>
  <si>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</si>
  <si>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</si>
  <si>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</si>
  <si>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</si>
  <si>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</si>
  <si>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</si>
  <si>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</si>
  <si>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</si>
  <si>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</si>
  <si>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</si>
  <si>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</si>
  <si>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</si>
  <si>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</si>
  <si>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</si>
  <si>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</si>
  <si>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</si>
  <si>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</si>
  <si>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</si>
  <si>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</si>
  <si>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</si>
  <si>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</si>
  <si>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</si>
  <si>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</si>
  <si>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</si>
  <si>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</si>
  <si>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</si>
  <si>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</si>
  <si>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</si>
  <si>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</si>
  <si>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</si>
  <si>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</si>
  <si>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</si>
  <si>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</si>
  <si>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</si>
  <si>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</si>
  <si>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</si>
  <si>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</si>
  <si>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</si>
  <si>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</si>
  <si>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</si>
  <si>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</si>
  <si>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</si>
  <si>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</si>
  <si>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</si>
  <si>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</si>
  <si>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</si>
  <si>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</si>
  <si>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</si>
  <si>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</si>
  <si>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</si>
  <si>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</si>
  <si>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</si>
  <si>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</si>
  <si>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</si>
  <si>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</si>
  <si>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</si>
  <si>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</si>
  <si>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</si>
  <si>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</si>
  <si>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</si>
  <si>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</si>
  <si>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</si>
  <si>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</si>
  <si>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</si>
  <si>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</si>
  <si>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</si>
  <si>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</si>
  <si>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</si>
  <si>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</si>
  <si>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</si>
  <si>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</si>
  <si>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</si>
  <si>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</si>
  <si>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</si>
  <si>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</si>
  <si>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</si>
  <si>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</si>
  <si>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</si>
  <si>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</si>
  <si>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</si>
  <si>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</si>
  <si>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</si>
  <si>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</si>
  <si>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</si>
  <si>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</si>
  <si>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</si>
  <si>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</si>
  <si>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</si>
  <si>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</si>
  <si>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</si>
  <si>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</si>
  <si>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</si>
  <si>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</si>
  <si>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</si>
  <si>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</si>
  <si>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</si>
  <si>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</si>
  <si>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</si>
  <si>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</si>
  <si>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</si>
  <si>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</si>
  <si>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</si>
  <si>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</si>
  <si>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</si>
  <si>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</si>
  <si>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</si>
  <si>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</si>
  <si>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</si>
  <si>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</si>
  <si>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</si>
  <si>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</si>
  <si>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</si>
  <si>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</si>
  <si>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</si>
  <si>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</si>
  <si>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</si>
  <si>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</si>
  <si>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</si>
  <si>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</si>
  <si>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</si>
  <si>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</si>
  <si>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</si>
  <si>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</si>
  <si>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</si>
  <si>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</si>
  <si>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</si>
  <si>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</si>
  <si>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</si>
  <si>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</si>
  <si>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</si>
  <si>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</si>
  <si>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</si>
  <si>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</si>
  <si>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</si>
  <si>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</si>
  <si>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</si>
  <si>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</si>
  <si>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</si>
  <si>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</si>
  <si>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</si>
  <si>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</si>
  <si>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</si>
  <si>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</si>
  <si>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</si>
  <si>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</si>
  <si>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</si>
  <si>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</si>
  <si>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</si>
  <si>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</si>
  <si>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</si>
  <si>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</si>
  <si>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</si>
  <si>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</si>
  <si>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</si>
  <si>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</si>
  <si>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</si>
  <si>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</si>
  <si>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</si>
  <si>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</si>
  <si>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</si>
  <si>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</si>
  <si>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</si>
  <si>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</si>
  <si>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</si>
  <si>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</si>
  <si>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</si>
  <si>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</si>
  <si>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</si>
  <si>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</si>
  <si>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</si>
  <si>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</si>
  <si>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</si>
  <si>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</si>
  <si>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</si>
  <si>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</si>
  <si>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</si>
  <si>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</si>
  <si>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</si>
  <si>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</si>
  <si>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</si>
  <si>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</si>
  <si>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</si>
  <si>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</si>
  <si>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</si>
  <si>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</si>
  <si>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</si>
  <si>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</si>
  <si>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</si>
  <si>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</si>
  <si>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</si>
  <si>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</si>
  <si>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</si>
  <si>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</si>
  <si>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</si>
  <si>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</si>
  <si>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</si>
  <si>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</si>
  <si>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</si>
  <si>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</si>
  <si>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</si>
  <si>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</si>
  <si>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</si>
  <si>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</si>
  <si>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</si>
  <si>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</si>
  <si>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</si>
  <si>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</si>
  <si>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</si>
  <si>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</si>
  <si>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</si>
  <si>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</si>
  <si>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</si>
  <si>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</si>
  <si>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</si>
  <si>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</si>
  <si>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</si>
  <si>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</si>
  <si>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</si>
  <si>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</si>
  <si>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</si>
  <si>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</si>
  <si>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</si>
  <si>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</si>
  <si>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</si>
  <si>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</si>
  <si>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</si>
  <si>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</si>
  <si>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</si>
  <si>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</si>
  <si>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</si>
  <si>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</si>
  <si>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</si>
  <si>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</si>
  <si>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</si>
  <si>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</si>
  <si>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</si>
  <si>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</si>
  <si>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</si>
  <si>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</si>
  <si>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</si>
  <si>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</si>
  <si>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</si>
  <si>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</si>
  <si>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</si>
  <si>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</si>
  <si>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</si>
  <si>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</si>
  <si>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</si>
  <si>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</si>
  <si>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</si>
  <si>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</si>
  <si>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</si>
  <si>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</si>
  <si>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</si>
  <si>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</si>
  <si>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</si>
  <si>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</si>
  <si>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</si>
  <si>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</si>
  <si>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</si>
  <si>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</si>
  <si>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</si>
  <si>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</si>
  <si>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</si>
  <si>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</si>
  <si>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</si>
  <si>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</si>
  <si>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</si>
  <si>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</si>
  <si>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</si>
  <si>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</si>
  <si>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</si>
  <si>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</si>
  <si>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</si>
  <si>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</si>
  <si>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</si>
  <si>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</si>
  <si>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</si>
  <si>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</si>
  <si>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</si>
  <si>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</si>
  <si>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</si>
  <si>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</si>
  <si>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</si>
  <si>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</si>
  <si>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</si>
  <si>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</si>
  <si>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</si>
  <si>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</si>
  <si>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</si>
  <si>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</si>
  <si>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</si>
  <si>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</si>
  <si>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</si>
  <si>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</si>
  <si>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</si>
  <si>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</si>
  <si>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</si>
  <si>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</si>
  <si>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</si>
  <si>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</si>
  <si>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</si>
  <si>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</si>
  <si>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</si>
  <si>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</si>
  <si>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</si>
  <si>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</si>
  <si>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</si>
  <si>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</si>
  <si>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</si>
  <si>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</si>
  <si>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</si>
  <si>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</si>
  <si>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</si>
  <si>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</si>
  <si>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</si>
  <si>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</si>
  <si>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</si>
  <si>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</si>
  <si>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</si>
  <si>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</si>
  <si>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</si>
  <si>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</si>
  <si>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</si>
  <si>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</si>
  <si>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</si>
  <si>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</si>
  <si>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</si>
  <si>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</si>
  <si>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</si>
  <si>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</si>
  <si>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</si>
  <si>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</si>
  <si>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</si>
  <si>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</si>
  <si>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</si>
  <si>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</si>
  <si>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</si>
  <si>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</si>
  <si>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</si>
  <si>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</si>
  <si>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</si>
  <si>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</si>
  <si>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</si>
  <si>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</si>
  <si>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</si>
  <si>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</si>
  <si>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</si>
  <si>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</si>
  <si>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</si>
  <si>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</si>
  <si>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</si>
  <si>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</si>
  <si>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</si>
  <si>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</si>
  <si>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</si>
  <si>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</si>
  <si>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</si>
  <si>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</si>
  <si>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</si>
  <si>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</si>
  <si>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</si>
  <si>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</si>
  <si>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</si>
  <si>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</si>
  <si>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</si>
  <si>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</si>
  <si>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</si>
  <si>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</si>
  <si>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</si>
  <si>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</si>
  <si>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</si>
  <si>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</si>
  <si>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</si>
  <si>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</si>
  <si>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</si>
  <si>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</si>
  <si>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</si>
  <si>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</si>
  <si>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</si>
  <si>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</si>
  <si>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</si>
  <si>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</si>
  <si>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</si>
  <si>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</si>
  <si>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</si>
  <si>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</si>
  <si>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</si>
  <si>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</si>
  <si>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</si>
  <si>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</si>
  <si>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</si>
  <si>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</si>
  <si>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</si>
  <si>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</si>
  <si>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</si>
  <si>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</si>
  <si>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</si>
  <si>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</si>
  <si>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</si>
  <si>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</si>
  <si>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</si>
  <si>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</si>
  <si>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</si>
  <si>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</si>
  <si>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</si>
  <si>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</si>
  <si>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</si>
  <si>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</si>
  <si>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</si>
  <si>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</si>
  <si>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</si>
  <si>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</si>
  <si>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</si>
  <si>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</si>
  <si>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</si>
  <si>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</si>
  <si>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</si>
  <si>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</si>
  <si>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</si>
  <si>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</si>
  <si>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</si>
  <si>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</si>
  <si>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</si>
  <si>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</si>
  <si>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</si>
  <si>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</si>
  <si>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</si>
  <si>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</si>
  <si>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</si>
  <si>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</si>
  <si>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</si>
  <si>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</si>
  <si>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</si>
  <si>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</si>
  <si>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</si>
  <si>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</si>
  <si>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</si>
  <si>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</si>
  <si>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</si>
  <si>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</si>
  <si>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</si>
  <si>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</si>
  <si>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</si>
  <si>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</si>
  <si>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</si>
  <si>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</si>
  <si>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</si>
  <si>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</si>
  <si>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</si>
  <si>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</si>
  <si>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</si>
  <si>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</si>
  <si>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</si>
  <si>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</si>
  <si>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</si>
  <si>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</si>
  <si>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</si>
  <si>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</si>
  <si>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</si>
  <si>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</si>
  <si>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</si>
  <si>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</si>
  <si>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</si>
  <si>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</si>
  <si>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</si>
  <si>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</si>
  <si>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</si>
  <si>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</si>
  <si>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</si>
  <si>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</si>
  <si>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</si>
  <si>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</si>
  <si>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</si>
  <si>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</si>
  <si>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</si>
  <si>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</si>
  <si>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</si>
  <si>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</si>
  <si>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</si>
  <si>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</si>
  <si>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</si>
  <si>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</si>
  <si>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</si>
  <si>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</si>
  <si>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</si>
  <si>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</si>
  <si>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</si>
  <si>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</si>
  <si>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</si>
  <si>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</si>
  <si>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</si>
  <si>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</si>
  <si>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</si>
  <si>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</si>
  <si>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</si>
  <si>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</si>
  <si>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</si>
  <si>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</si>
  <si>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</si>
  <si>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</si>
  <si>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</si>
  <si>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</si>
  <si>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</si>
  <si>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</si>
  <si>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</si>
  <si>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</si>
  <si>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</si>
  <si>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</si>
  <si>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</si>
  <si>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</si>
  <si>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</si>
  <si>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</si>
  <si>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</si>
  <si>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</si>
  <si>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</si>
  <si>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</si>
  <si>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</si>
  <si>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</si>
  <si>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</si>
  <si>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</si>
  <si>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</si>
  <si>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</si>
  <si>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</si>
  <si>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</si>
  <si>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</si>
  <si>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</si>
  <si>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</si>
  <si>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</si>
  <si>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</si>
  <si>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</si>
  <si>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</si>
  <si>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</si>
  <si>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</si>
  <si>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</si>
  <si>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</si>
  <si>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</si>
  <si>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</si>
  <si>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</si>
  <si>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</si>
  <si>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</si>
  <si>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</si>
  <si>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</si>
  <si>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</si>
  <si>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</si>
  <si>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</si>
  <si>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</si>
  <si>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</si>
  <si>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</si>
  <si>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</si>
  <si>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</si>
  <si>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</si>
  <si>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</si>
  <si>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</si>
  <si>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</si>
  <si>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</si>
  <si>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</si>
  <si>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</si>
  <si>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</si>
  <si>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</si>
  <si>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</si>
  <si>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</si>
  <si>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</si>
  <si>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</si>
  <si>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</si>
  <si>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</si>
  <si>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</si>
  <si>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</si>
  <si>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</si>
  <si>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</si>
  <si>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</si>
  <si>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</si>
  <si>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</si>
  <si>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</si>
  <si>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</si>
  <si>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</si>
  <si>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</si>
  <si>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</si>
  <si>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</si>
  <si>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</si>
  <si>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</si>
  <si>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</si>
  <si>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</si>
  <si>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</si>
  <si>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</si>
  <si>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</si>
  <si>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</si>
  <si>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</si>
  <si>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</si>
  <si>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</si>
  <si>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</si>
  <si>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</si>
  <si>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</si>
  <si>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</si>
  <si>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</si>
  <si>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</si>
  <si>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</si>
  <si>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</si>
  <si>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</si>
  <si>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</si>
  <si>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</si>
  <si>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</si>
  <si>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</si>
  <si>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</si>
  <si>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</si>
  <si>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</si>
  <si>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</si>
  <si>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</si>
  <si>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</si>
  <si>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</si>
  <si>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</si>
  <si>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</si>
  <si>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</si>
  <si>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</si>
  <si>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</si>
  <si>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</si>
  <si>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</si>
  <si>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</si>
  <si>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</si>
  <si>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</si>
  <si>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</si>
  <si>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</si>
  <si>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</si>
  <si>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</si>
  <si>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</si>
  <si>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</si>
  <si>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</si>
  <si>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</si>
  <si>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</si>
  <si>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</si>
  <si>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</si>
  <si>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</si>
  <si>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</si>
  <si>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</si>
  <si>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</si>
  <si>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</si>
  <si>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</si>
  <si>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</si>
  <si>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</si>
  <si>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</si>
  <si>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</si>
  <si>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</si>
  <si>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</si>
  <si>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</si>
  <si>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</si>
  <si>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</si>
  <si>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</si>
  <si>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</si>
  <si>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</si>
  <si>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</si>
  <si>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</si>
  <si>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</si>
  <si>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</si>
  <si>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</si>
  <si>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</si>
  <si>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</si>
  <si>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</si>
  <si>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</si>
  <si>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</si>
  <si>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</si>
  <si>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</si>
  <si>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</si>
  <si>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</si>
  <si>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</si>
  <si>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</si>
  <si>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</si>
  <si>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</si>
  <si>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</si>
  <si>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</si>
  <si>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</si>
  <si>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</si>
  <si>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</si>
  <si>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</si>
  <si>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</si>
  <si>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</si>
  <si>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</si>
  <si>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</si>
  <si>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</si>
  <si>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</si>
  <si>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</si>
  <si>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</si>
  <si>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</si>
  <si>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</si>
  <si>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</si>
  <si>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</si>
  <si>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</si>
  <si>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</si>
  <si>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</si>
  <si>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</si>
  <si>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</si>
  <si>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</si>
  <si>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</si>
  <si>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</si>
  <si>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</si>
  <si>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</si>
  <si>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</si>
  <si>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</si>
  <si>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</si>
  <si>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</si>
  <si>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</si>
  <si>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</si>
  <si>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</si>
  <si>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</si>
  <si>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</si>
  <si>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</si>
  <si>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</si>
  <si>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</si>
  <si>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</si>
  <si>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</si>
  <si>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</si>
  <si>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</si>
  <si>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</si>
  <si>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</si>
  <si>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</si>
  <si>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</si>
  <si>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</si>
  <si>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</si>
  <si>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</si>
  <si>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</si>
  <si>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</si>
  <si>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</si>
  <si>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</si>
  <si>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</si>
  <si>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</si>
  <si>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</si>
  <si>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</si>
  <si>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</si>
  <si>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</si>
  <si>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</si>
  <si>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</si>
  <si>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</si>
  <si>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</si>
  <si>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</si>
  <si>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</si>
  <si>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</si>
  <si>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</si>
  <si>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</si>
  <si>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</si>
  <si>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</si>
  <si>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</si>
  <si>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</si>
  <si>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</si>
  <si>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</si>
  <si>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</si>
  <si>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</si>
  <si>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</si>
  <si>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</si>
  <si>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</si>
  <si>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</si>
  <si>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</si>
  <si>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</si>
  <si>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</si>
  <si>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</si>
  <si>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</si>
  <si>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</si>
  <si>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</si>
  <si>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</si>
  <si>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</si>
  <si>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</si>
  <si>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</si>
  <si>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</si>
  <si>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</si>
  <si>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</si>
  <si>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</si>
  <si>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</si>
  <si>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</si>
  <si>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</si>
  <si>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</si>
  <si>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</si>
  <si>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</si>
  <si>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</si>
  <si>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</si>
  <si>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</si>
  <si>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</si>
  <si>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</si>
  <si>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</si>
  <si>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</si>
  <si>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</si>
  <si>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</si>
  <si>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</si>
  <si>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</si>
  <si>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</si>
  <si>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</si>
  <si>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</si>
  <si>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</si>
  <si>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</si>
  <si>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</si>
  <si>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</si>
  <si>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</si>
  <si>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</si>
  <si>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</si>
  <si>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</si>
  <si>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</si>
  <si>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</si>
  <si>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</si>
  <si>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</si>
  <si>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</si>
  <si>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</si>
  <si>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</si>
  <si>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</si>
  <si>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</si>
  <si>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</si>
  <si>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</si>
  <si>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</si>
  <si>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</si>
  <si>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</si>
  <si>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</si>
  <si>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</si>
  <si>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</si>
  <si>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</si>
  <si>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</si>
  <si>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</si>
  <si>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</si>
  <si>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</si>
  <si>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</si>
  <si>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</si>
  <si>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</si>
  <si>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</si>
  <si>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</si>
  <si>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</si>
  <si>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</si>
  <si>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</si>
  <si>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</si>
  <si>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</si>
  <si>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</si>
  <si>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</si>
  <si>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</si>
  <si>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</si>
  <si>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</si>
  <si>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</si>
  <si>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</si>
  <si>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</si>
  <si>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</si>
  <si>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</si>
  <si>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</si>
  <si>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</si>
  <si>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</si>
  <si>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</si>
  <si>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</si>
  <si>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</si>
  <si>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</si>
  <si>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</si>
  <si>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</si>
  <si>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</si>
  <si>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</si>
  <si>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</si>
  <si>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</si>
  <si>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</si>
  <si>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</si>
  <si>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</si>
  <si>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</si>
  <si>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</si>
  <si>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</si>
  <si>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</si>
  <si>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</si>
  <si>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</si>
  <si>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</si>
  <si>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</si>
  <si>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</si>
  <si>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</si>
  <si>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</si>
  <si>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</si>
  <si>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</si>
  <si>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</si>
  <si>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</si>
  <si>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</si>
  <si>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</si>
  <si>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</si>
  <si>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</si>
  <si>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</si>
  <si>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</si>
  <si>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</si>
  <si>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</si>
  <si>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</si>
  <si>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</si>
  <si>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</si>
  <si>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</si>
  <si>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</si>
  <si>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</si>
  <si>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</si>
  <si>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</si>
  <si>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</si>
  <si>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</si>
  <si>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</si>
  <si>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</si>
  <si>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</si>
  <si>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</si>
  <si>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</si>
  <si>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</si>
  <si>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</si>
  <si>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</si>
  <si>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</si>
  <si>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</si>
  <si>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</si>
  <si>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</si>
  <si>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</si>
  <si>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</si>
  <si>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</si>
  <si>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</si>
  <si>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</si>
  <si>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</si>
  <si>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</si>
  <si>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</si>
  <si>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</si>
  <si>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</si>
  <si>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</si>
  <si>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</si>
  <si>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</si>
  <si>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</si>
  <si>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</si>
  <si>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</si>
  <si>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</si>
  <si>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</si>
  <si>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</si>
  <si>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</si>
  <si>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</si>
  <si>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</si>
  <si>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</si>
  <si>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</si>
  <si>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</si>
  <si>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</si>
  <si>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</si>
  <si>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</si>
  <si>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</si>
  <si>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</si>
  <si>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</si>
  <si>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</si>
  <si>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</si>
  <si>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</si>
  <si>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</si>
  <si>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</si>
  <si>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</si>
  <si>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</si>
  <si>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</si>
  <si>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</si>
  <si>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</si>
  <si>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</si>
  <si>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</si>
  <si>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</si>
  <si>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</si>
  <si>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</si>
  <si>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</si>
  <si>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</si>
  <si>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</si>
  <si>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</si>
  <si>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</si>
  <si>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</si>
  <si>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</si>
  <si>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</si>
  <si>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</si>
  <si>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</si>
  <si>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</si>
  <si>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</si>
  <si>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</si>
  <si>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</si>
  <si>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</si>
  <si>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</si>
  <si>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</si>
  <si>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</si>
  <si>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</si>
  <si>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</si>
  <si>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</si>
  <si>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</si>
  <si>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</si>
  <si>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</si>
  <si>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</si>
  <si>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</si>
  <si>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</si>
  <si>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</si>
  <si>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</si>
  <si>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</si>
  <si>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</si>
  <si>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</si>
  <si>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</si>
  <si>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</si>
  <si>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</si>
  <si>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</si>
  <si>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</si>
  <si>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</si>
  <si>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</si>
  <si>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</si>
  <si>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</si>
  <si>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</si>
  <si>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</si>
  <si>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</si>
  <si>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</si>
  <si>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</si>
  <si>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</si>
  <si>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</si>
  <si>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</si>
  <si>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</si>
  <si>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</si>
  <si>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</si>
  <si>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</si>
  <si>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</si>
  <si>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</si>
  <si>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</si>
  <si>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</si>
  <si>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</si>
  <si>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</si>
  <si>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</si>
  <si>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</si>
  <si>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</si>
  <si>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</si>
  <si>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</si>
  <si>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</si>
  <si>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</si>
  <si>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</si>
  <si>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</si>
  <si>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</si>
  <si>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</si>
  <si>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</si>
  <si>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</si>
  <si>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</si>
  <si>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</si>
  <si>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</si>
  <si>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</si>
  <si>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</si>
  <si>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</si>
  <si>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</si>
  <si>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</si>
  <si>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</si>
  <si>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</si>
  <si>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</si>
  <si>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</si>
  <si>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</si>
  <si>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</si>
  <si>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</si>
  <si>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</si>
  <si>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</si>
  <si>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</si>
  <si>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</si>
  <si>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</si>
  <si>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</si>
  <si>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</si>
  <si>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</si>
  <si>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</si>
  <si>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</si>
  <si>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</si>
  <si>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</si>
  <si>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</si>
  <si>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</si>
  <si>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</si>
  <si>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</si>
  <si>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</si>
  <si>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</si>
  <si>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</si>
  <si>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</si>
  <si>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</si>
  <si>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</si>
  <si>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</si>
  <si>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</si>
  <si>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</si>
  <si>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</si>
  <si>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</si>
  <si>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</si>
  <si>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</si>
  <si>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</si>
  <si>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</si>
  <si>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</si>
  <si>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</si>
  <si>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</si>
  <si>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</si>
  <si>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</si>
  <si>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</si>
  <si>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</si>
  <si>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</si>
  <si>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</si>
  <si>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</si>
  <si>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</si>
  <si>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</si>
  <si>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</si>
  <si>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</si>
  <si>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</si>
  <si>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</si>
  <si>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</si>
  <si>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</si>
  <si>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</si>
  <si>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</si>
  <si>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</si>
  <si>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</si>
  <si>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</si>
  <si>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</si>
  <si>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</si>
  <si>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</si>
  <si>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</si>
  <si>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</si>
  <si>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</si>
  <si>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</si>
  <si>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</si>
  <si>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</si>
  <si>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</si>
  <si>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</si>
  <si>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</si>
  <si>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</si>
  <si>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</si>
  <si>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</si>
  <si>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</si>
  <si>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</si>
  <si>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</si>
  <si>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</si>
  <si>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</si>
  <si>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</si>
  <si>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</si>
  <si>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</si>
  <si>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</si>
  <si>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</si>
  <si>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</si>
  <si>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</si>
  <si>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</si>
  <si>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</si>
  <si>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</si>
  <si>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</si>
  <si>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</si>
  <si>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</si>
  <si>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</si>
  <si>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</si>
  <si>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</si>
  <si>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</si>
  <si>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</si>
  <si>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</si>
  <si>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</si>
  <si>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</si>
  <si>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</si>
  <si>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</si>
  <si>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</si>
  <si>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</si>
  <si>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</si>
  <si>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</si>
  <si>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</si>
  <si>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</si>
  <si>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</si>
  <si>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</si>
  <si>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</si>
  <si>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</si>
  <si>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</si>
  <si>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</si>
  <si>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</si>
  <si>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</si>
  <si>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</si>
  <si>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</si>
  <si>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</si>
  <si>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</si>
  <si>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</si>
  <si>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</si>
  <si>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</si>
  <si>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</si>
  <si>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</si>
  <si>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</si>
  <si>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</si>
  <si>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</si>
  <si>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</si>
  <si>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</si>
  <si>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</si>
  <si>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</si>
  <si>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</si>
  <si>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</si>
  <si>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</si>
  <si>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</si>
  <si>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</si>
  <si>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</si>
  <si>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</si>
  <si>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</si>
  <si>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</si>
  <si>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</si>
  <si>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</si>
  <si>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</si>
  <si>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</si>
  <si>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</si>
  <si>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</si>
  <si>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</si>
  <si>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</si>
  <si>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</si>
  <si>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</si>
  <si>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</si>
  <si>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</si>
  <si>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</si>
  <si>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</si>
  <si>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</si>
  <si>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</si>
  <si>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</si>
  <si>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</si>
  <si>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</si>
  <si>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</si>
  <si>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</si>
  <si>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</si>
  <si>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</si>
  <si>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</si>
  <si>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</si>
  <si>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</si>
  <si>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</si>
  <si>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</si>
  <si>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</si>
  <si>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</si>
  <si>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</si>
  <si>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</si>
  <si>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</si>
  <si>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</si>
  <si>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</si>
  <si>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</si>
  <si>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</si>
  <si>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</si>
  <si>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</si>
  <si>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</si>
  <si>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</si>
  <si>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</si>
  <si>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</si>
  <si>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</si>
  <si>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</si>
  <si>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</si>
  <si>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</si>
  <si>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</si>
  <si>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</si>
  <si>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</si>
  <si>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</si>
  <si>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</si>
  <si>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</si>
  <si>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</si>
  <si>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</si>
  <si>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</si>
  <si>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</si>
  <si>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</si>
  <si>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</si>
  <si>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</si>
  <si>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</si>
  <si>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</si>
  <si>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</si>
  <si>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</si>
  <si>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</si>
  <si>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</si>
  <si>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</si>
  <si>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</si>
  <si>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</si>
  <si>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</si>
  <si>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</si>
  <si>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</si>
  <si>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</si>
  <si>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</si>
  <si>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</si>
  <si>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</si>
  <si>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</si>
  <si>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</si>
  <si>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</si>
  <si>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</si>
  <si>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</si>
  <si>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</si>
  <si>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</si>
  <si>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</si>
  <si>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</si>
  <si>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</si>
  <si>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</si>
  <si>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</si>
  <si>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</si>
  <si>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</si>
  <si>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</si>
  <si>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</si>
  <si>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</si>
  <si>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</si>
  <si>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</si>
  <si>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</si>
  <si>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</si>
  <si>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</si>
  <si>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</si>
  <si>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</si>
  <si>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</si>
  <si>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</si>
  <si>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</si>
  <si>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</si>
  <si>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</si>
  <si>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</si>
  <si>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</si>
  <si>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</si>
  <si>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</si>
  <si>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</si>
  <si>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</si>
  <si>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</si>
  <si>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</si>
  <si>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</si>
  <si>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</si>
  <si>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</si>
  <si>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</si>
  <si>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</si>
  <si>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</si>
  <si>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</si>
  <si>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</si>
  <si>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</si>
  <si>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</si>
  <si>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</si>
  <si>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</si>
  <si>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</si>
  <si>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</si>
  <si>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</si>
  <si>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</si>
  <si>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</si>
  <si>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</si>
  <si>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</si>
  <si>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</si>
  <si>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</si>
  <si>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</si>
  <si>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</si>
  <si>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</si>
  <si>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</si>
  <si>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</si>
  <si>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</si>
  <si>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</si>
  <si>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</si>
  <si>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</si>
  <si>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</si>
  <si>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</si>
  <si>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</si>
  <si>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</si>
  <si>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</si>
  <si>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</si>
  <si>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</si>
  <si>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</si>
  <si>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</si>
  <si>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</si>
  <si>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</si>
  <si>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</si>
  <si>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</si>
  <si>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</si>
  <si>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</si>
  <si>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</si>
  <si>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</si>
  <si>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</si>
  <si>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</si>
  <si>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</si>
  <si>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</si>
  <si>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</si>
  <si>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</si>
  <si>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</si>
  <si>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</si>
  <si>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</si>
  <si>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</si>
  <si>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</si>
  <si>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</si>
  <si>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</si>
  <si>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</si>
  <si>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</si>
  <si>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</si>
  <si>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</si>
  <si>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</si>
  <si>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</si>
  <si>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</si>
  <si>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</si>
  <si>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</si>
  <si>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</si>
  <si>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</si>
  <si>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</si>
  <si>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</si>
  <si>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</si>
  <si>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</si>
  <si>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</si>
  <si>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</si>
  <si>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</si>
  <si>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</si>
  <si>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</si>
  <si>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</si>
  <si>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</si>
  <si>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</si>
  <si>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</si>
  <si>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</si>
  <si>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</si>
  <si>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</si>
  <si>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</si>
  <si>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</si>
  <si>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</si>
  <si>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</si>
  <si>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</si>
  <si>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</si>
  <si>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</si>
  <si>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</si>
  <si>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</si>
  <si>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</si>
  <si>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</si>
  <si>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</si>
  <si>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</si>
  <si>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</si>
  <si>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</si>
  <si>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</si>
  <si>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</si>
  <si>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</si>
  <si>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</si>
  <si>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</si>
  <si>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</si>
  <si>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</si>
  <si>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</si>
  <si>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</si>
  <si>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</si>
  <si>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</si>
  <si>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</si>
  <si>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</si>
  <si>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</si>
  <si>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</si>
  <si>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</si>
  <si>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</si>
  <si>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</si>
  <si>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</si>
  <si>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</si>
  <si>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</si>
  <si>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</si>
  <si>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</si>
  <si>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</si>
  <si>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</si>
  <si>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</si>
  <si>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</si>
  <si>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</si>
  <si>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</si>
  <si>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</si>
  <si>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</si>
  <si>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</si>
  <si>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</si>
  <si>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</si>
  <si>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</si>
  <si>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</si>
  <si>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</si>
  <si>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</si>
  <si>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</si>
  <si>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</si>
  <si>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</si>
  <si>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</si>
  <si>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</si>
  <si>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</si>
  <si>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</si>
  <si>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</si>
  <si>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</si>
  <si>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</si>
  <si>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</si>
  <si>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</si>
  <si>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</si>
  <si>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</si>
  <si>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</si>
  <si>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</si>
  <si>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</si>
  <si>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</si>
  <si>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</si>
  <si>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</si>
  <si>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</si>
  <si>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</si>
  <si>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</si>
  <si>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</si>
  <si>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</si>
  <si>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</si>
  <si>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</si>
  <si>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</si>
  <si>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</si>
  <si>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</si>
  <si>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</si>
  <si>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</si>
  <si>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</si>
  <si>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</si>
  <si>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</si>
  <si>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</si>
  <si>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</si>
  <si>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</si>
  <si>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</si>
  <si>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</si>
  <si>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</si>
  <si>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</si>
  <si>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</si>
  <si>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</si>
  <si>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</si>
  <si>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</si>
  <si>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</si>
  <si>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</si>
  <si>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</si>
  <si>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</si>
  <si>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</si>
  <si>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</si>
  <si>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</si>
  <si>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</si>
  <si>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</si>
  <si>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</si>
  <si>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</si>
  <si>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</si>
  <si>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</si>
  <si>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</si>
  <si>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</si>
  <si>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</si>
  <si>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</si>
  <si>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</si>
  <si>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</si>
  <si>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</si>
  <si>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</si>
  <si>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</si>
  <si>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</si>
  <si>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</si>
  <si>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</si>
  <si>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</si>
  <si>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</si>
  <si>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</si>
  <si>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</si>
  <si>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</si>
  <si>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</si>
  <si>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</si>
  <si>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</si>
  <si>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</si>
  <si>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</si>
  <si>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</si>
  <si>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</si>
  <si>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</si>
  <si>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</si>
  <si>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</si>
  <si>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</si>
  <si>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</si>
  <si>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</si>
  <si>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</si>
  <si>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</si>
  <si>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</si>
  <si>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</si>
  <si>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</si>
  <si>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</si>
  <si>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</si>
  <si>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</si>
  <si>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</si>
  <si>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</si>
  <si>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</si>
  <si>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</si>
  <si>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</si>
  <si>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</si>
  <si>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</si>
  <si>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</si>
  <si>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</si>
  <si>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</si>
  <si>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</si>
  <si>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</si>
  <si>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</si>
  <si>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</si>
  <si>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</si>
  <si>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</si>
  <si>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</si>
  <si>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</si>
  <si>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</si>
  <si>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</si>
  <si>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</si>
  <si>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</si>
  <si>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</si>
  <si>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</si>
  <si>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</si>
  <si>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</si>
  <si>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</si>
  <si>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</si>
  <si>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</si>
  <si>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</si>
  <si>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</si>
  <si>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</si>
  <si>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</si>
  <si>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</si>
  <si>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</si>
  <si>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</si>
  <si>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</si>
  <si>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</si>
  <si>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</si>
  <si>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</si>
  <si>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</si>
  <si>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</si>
  <si>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</si>
  <si>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</si>
  <si>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</si>
  <si>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</si>
  <si>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</si>
  <si>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</si>
  <si>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</si>
  <si>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</si>
  <si>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</si>
  <si>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</si>
  <si>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</si>
  <si>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</si>
  <si>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</si>
  <si>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</si>
  <si>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</si>
  <si>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</si>
  <si>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</si>
  <si>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</si>
  <si>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</si>
  <si>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</si>
  <si>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</si>
  <si>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</si>
  <si>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</si>
  <si>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</si>
  <si>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</si>
  <si>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</si>
  <si>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</si>
  <si>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</si>
  <si>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</si>
  <si>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</si>
  <si>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</si>
  <si>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</si>
  <si>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</si>
  <si>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</si>
  <si>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</si>
  <si>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</si>
  <si>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</si>
  <si>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</si>
  <si>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</si>
  <si>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</si>
  <si>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</si>
  <si>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</si>
  <si>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</si>
  <si>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</si>
  <si>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</si>
  <si>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</si>
  <si>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</si>
  <si>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</si>
  <si>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</si>
  <si>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</si>
  <si>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</si>
  <si>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</si>
  <si>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</si>
  <si>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</si>
  <si>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</si>
  <si>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</si>
  <si>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</si>
  <si>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</si>
  <si>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</si>
  <si>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</si>
  <si>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</si>
  <si>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</si>
  <si>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</si>
  <si>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</si>
  <si>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</si>
  <si>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</si>
  <si>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</si>
  <si>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</si>
  <si>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</si>
  <si>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</si>
  <si>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</si>
  <si>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</si>
  <si>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</si>
  <si>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</si>
  <si>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</si>
  <si>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</si>
  <si>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</si>
  <si>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</si>
  <si>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</si>
  <si>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</si>
  <si>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</si>
  <si>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</si>
  <si>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</si>
  <si>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</si>
  <si>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</si>
  <si>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</si>
  <si>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</si>
  <si>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</si>
  <si>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</si>
  <si>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</si>
  <si>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</si>
  <si>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</si>
  <si>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</si>
  <si>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</si>
  <si>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</si>
  <si>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</si>
  <si>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</si>
  <si>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</si>
  <si>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</si>
  <si>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</si>
  <si>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</si>
  <si>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</si>
  <si>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</si>
  <si>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</si>
  <si>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</si>
  <si>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</si>
  <si>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</si>
  <si>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</si>
  <si>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</si>
  <si>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</si>
  <si>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</si>
  <si>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</si>
  <si>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</si>
  <si>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</si>
  <si>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</si>
  <si>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</si>
  <si>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</si>
  <si>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</si>
  <si>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</si>
  <si>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</si>
  <si>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</si>
  <si>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</si>
  <si>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</si>
  <si>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</si>
  <si>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</si>
  <si>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</si>
  <si>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</si>
  <si>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</si>
  <si>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</si>
  <si>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</si>
  <si>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</si>
  <si>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</si>
  <si>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</si>
  <si>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</si>
  <si>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</si>
  <si>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</si>
  <si>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</si>
  <si>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</si>
  <si>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</si>
  <si>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</si>
  <si>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</si>
  <si>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</si>
  <si>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</si>
  <si>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</si>
  <si>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</si>
  <si>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</si>
  <si>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</si>
  <si>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</si>
  <si>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</si>
  <si>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</si>
  <si>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</si>
  <si>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</si>
  <si>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</si>
  <si>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</si>
  <si>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</si>
  <si>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</si>
  <si>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</si>
  <si>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</si>
  <si>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</si>
  <si>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</si>
  <si>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</si>
  <si>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</si>
  <si>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</si>
  <si>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</si>
  <si>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</si>
  <si>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</si>
  <si>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</si>
  <si>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</si>
  <si>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</si>
  <si>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</si>
  <si>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</si>
  <si>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</si>
  <si>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</si>
  <si>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</si>
  <si>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</si>
  <si>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</si>
  <si>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</si>
  <si>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</si>
  <si>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</si>
  <si>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</si>
  <si>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</si>
  <si>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</si>
  <si>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</si>
  <si>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</si>
  <si>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</si>
  <si>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</si>
  <si>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</si>
  <si>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</si>
  <si>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</si>
  <si>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</si>
  <si>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</si>
  <si>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</si>
  <si>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</si>
  <si>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</si>
  <si>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</si>
  <si>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</si>
  <si>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</si>
  <si>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</si>
  <si>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</si>
  <si>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</si>
  <si>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</si>
  <si>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</si>
  <si>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</si>
  <si>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</si>
  <si>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</si>
  <si>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</si>
  <si>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</si>
  <si>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</si>
  <si>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</si>
  <si>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</si>
  <si>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</si>
  <si>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</si>
  <si>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</si>
  <si>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</si>
  <si>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</si>
  <si>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</si>
  <si>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</si>
  <si>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</si>
  <si>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</si>
  <si>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</si>
  <si>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</si>
  <si>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</si>
  <si>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</si>
  <si>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</si>
  <si>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</si>
  <si>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</si>
  <si>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</si>
  <si>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</si>
  <si>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</si>
  <si>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</si>
  <si>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</si>
  <si>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</si>
  <si>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</si>
  <si>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</si>
  <si>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</si>
  <si>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</si>
  <si>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</si>
  <si>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</si>
  <si>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</si>
  <si>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</si>
  <si>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</si>
  <si>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</si>
  <si>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</si>
  <si>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</si>
  <si>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</si>
  <si>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</si>
  <si>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</si>
  <si>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</si>
  <si>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</si>
  <si>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</si>
  <si>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</si>
  <si>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</si>
  <si>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</si>
  <si>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</si>
  <si>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</si>
  <si>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</si>
  <si>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</si>
  <si>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</si>
  <si>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</si>
  <si>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</si>
  <si>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</si>
  <si>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</si>
  <si>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</si>
  <si>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</si>
  <si>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</si>
  <si>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</si>
  <si>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</si>
  <si>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</si>
  <si>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</si>
  <si>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</si>
  <si>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</si>
  <si>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</si>
  <si>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</si>
  <si>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</si>
  <si>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</si>
  <si>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</si>
  <si>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</si>
  <si>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</si>
  <si>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</si>
  <si>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</si>
  <si>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</si>
  <si>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</si>
  <si>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</si>
  <si>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</si>
  <si>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</si>
  <si>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</si>
  <si>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</si>
  <si>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</si>
  <si>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</si>
  <si>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</si>
  <si>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</si>
  <si>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</si>
  <si>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</si>
  <si>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</si>
  <si>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</si>
  <si>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</si>
  <si>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</si>
  <si>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</si>
  <si>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</si>
  <si>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</si>
  <si>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</si>
  <si>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</si>
  <si>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</si>
  <si>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</si>
  <si>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</si>
  <si>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</si>
  <si>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</si>
  <si>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</si>
  <si>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</si>
  <si>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</si>
  <si>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</si>
  <si>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</si>
  <si>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</si>
  <si>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</si>
  <si>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</si>
  <si>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</si>
  <si>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</si>
  <si>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</si>
  <si>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</si>
  <si>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</si>
  <si>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</si>
  <si>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</si>
  <si>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</si>
  <si>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</si>
  <si>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</si>
  <si>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</si>
  <si>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</si>
  <si>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</si>
  <si>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</si>
  <si>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</si>
  <si>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</si>
  <si>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</si>
  <si>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</si>
  <si>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</si>
  <si>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</si>
  <si>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</si>
  <si>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</si>
  <si>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</si>
  <si>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</si>
  <si>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</si>
  <si>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</si>
  <si>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</si>
  <si>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</si>
  <si>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</si>
  <si>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</si>
  <si>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</si>
  <si>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</si>
  <si>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</si>
  <si>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</si>
  <si>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</si>
  <si>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</si>
  <si>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</si>
  <si>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</si>
  <si>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</si>
  <si>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</si>
  <si>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</si>
  <si>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</si>
  <si>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</si>
  <si>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</si>
  <si>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</si>
  <si>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</si>
  <si>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</si>
  <si>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</si>
  <si>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</si>
  <si>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</si>
  <si>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</si>
  <si>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</si>
  <si>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</si>
  <si>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</si>
  <si>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</si>
  <si>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</si>
  <si>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</si>
  <si>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</si>
  <si>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</si>
  <si>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</si>
  <si>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</si>
  <si>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</si>
  <si>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</si>
  <si>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</si>
  <si>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</si>
  <si>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</si>
  <si>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</si>
  <si>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</si>
  <si>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</si>
  <si>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</si>
  <si>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</si>
  <si>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</si>
  <si>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</si>
  <si>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</si>
  <si>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</si>
  <si>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</si>
  <si>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</si>
  <si>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</si>
  <si>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</si>
  <si>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</si>
  <si>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</si>
  <si>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</si>
  <si>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</si>
  <si>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</si>
  <si>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</si>
  <si>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</si>
  <si>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</si>
  <si>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</si>
  <si>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</si>
  <si>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</si>
  <si>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</si>
  <si>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</si>
  <si>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</si>
  <si>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</si>
  <si>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</si>
  <si>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</si>
  <si>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</si>
  <si>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</si>
  <si>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</si>
  <si>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</si>
  <si>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</si>
  <si>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</si>
  <si>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</si>
  <si>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</si>
  <si>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</si>
  <si>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</si>
  <si>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</si>
  <si>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</si>
  <si>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</si>
  <si>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</si>
  <si>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</si>
  <si>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</si>
  <si>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</si>
  <si>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</si>
  <si>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</si>
  <si>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</si>
  <si>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</si>
  <si>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</si>
  <si>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</si>
  <si>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</si>
  <si>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</si>
  <si>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</si>
  <si>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</si>
  <si>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</si>
  <si>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</si>
  <si>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</si>
  <si>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</si>
  <si>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</si>
  <si>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</si>
  <si>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</si>
  <si>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</si>
  <si>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</si>
  <si>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</si>
  <si>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</si>
  <si>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</si>
  <si>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</si>
  <si>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</si>
  <si>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</si>
  <si>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</si>
  <si>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</si>
  <si>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</si>
  <si>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</si>
  <si>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</si>
  <si>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</si>
  <si>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</si>
  <si>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</si>
  <si>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</si>
  <si>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</si>
  <si>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</si>
  <si>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</si>
  <si>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</si>
  <si>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</si>
  <si>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</si>
  <si>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</si>
  <si>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</si>
  <si>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</si>
  <si>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</si>
  <si>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</si>
  <si>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</si>
  <si>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</si>
  <si>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</si>
  <si>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</si>
  <si>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</si>
  <si>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</si>
  <si>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</si>
  <si>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</si>
  <si>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</si>
  <si>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</si>
  <si>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</si>
  <si>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</si>
  <si>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</si>
  <si>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</si>
  <si>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</si>
  <si>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</si>
  <si>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</si>
  <si>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</si>
  <si>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</si>
  <si>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</si>
  <si>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</si>
  <si>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</si>
  <si>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</si>
  <si>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</si>
  <si>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</si>
  <si>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</si>
  <si>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</si>
  <si>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</si>
  <si>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</si>
  <si>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</si>
  <si>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</si>
  <si>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</si>
  <si>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</si>
  <si>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</si>
  <si>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</si>
  <si>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</si>
  <si>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</si>
  <si>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</si>
  <si>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</si>
  <si>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</si>
  <si>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</si>
  <si>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</si>
  <si>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</si>
  <si>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</si>
  <si>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</si>
  <si>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</si>
  <si>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</si>
  <si>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</si>
  <si>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</si>
  <si>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</si>
  <si>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</si>
  <si>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</si>
  <si>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</si>
  <si>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</si>
  <si>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</si>
  <si>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</si>
  <si>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</si>
  <si>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</si>
  <si>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</si>
  <si>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</si>
  <si>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</si>
  <si>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</si>
  <si>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</si>
  <si>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</si>
  <si>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</si>
  <si>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</si>
  <si>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</si>
  <si>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</si>
  <si>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</si>
  <si>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</si>
  <si>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</si>
  <si>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</si>
  <si>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</si>
  <si>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</si>
  <si>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</si>
  <si>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</si>
  <si>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</si>
  <si>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</si>
  <si>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</si>
  <si>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</si>
  <si>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</si>
  <si>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</si>
  <si>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</si>
  <si>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</si>
  <si>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</si>
  <si>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</si>
  <si>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</si>
  <si>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</si>
  <si>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</si>
  <si>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</si>
  <si>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</si>
  <si>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</si>
  <si>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</si>
  <si>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</si>
  <si>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</si>
  <si>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</si>
  <si>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</si>
  <si>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</si>
  <si>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</si>
  <si>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</si>
  <si>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</si>
  <si>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</si>
  <si>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</si>
  <si>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</si>
  <si>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</si>
  <si>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</si>
  <si>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</si>
  <si>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</si>
  <si>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</si>
  <si>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</si>
  <si>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</si>
  <si>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</si>
  <si>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</si>
  <si>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</si>
  <si>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</si>
  <si>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</si>
  <si>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</si>
  <si>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</si>
  <si>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</si>
  <si>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</si>
  <si>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</si>
  <si>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</si>
  <si>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</si>
  <si>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</si>
  <si>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</si>
  <si>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</si>
  <si>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</si>
  <si>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</si>
  <si>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</si>
  <si>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</si>
  <si>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</si>
  <si>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</si>
  <si>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</si>
  <si>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</si>
  <si>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</si>
  <si>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</si>
  <si>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</si>
  <si>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</si>
  <si>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</si>
  <si>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</si>
  <si>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</si>
  <si>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</si>
  <si>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</si>
  <si>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</si>
  <si>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</si>
  <si>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</si>
  <si>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</si>
  <si>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</si>
  <si>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</si>
  <si>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</si>
  <si>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</si>
  <si>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</si>
  <si>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</si>
  <si>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</si>
  <si>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</si>
  <si>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</si>
  <si>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</si>
  <si>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</si>
  <si>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</si>
  <si>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</si>
  <si>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</si>
  <si>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</si>
  <si>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</si>
  <si>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</si>
  <si>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</si>
  <si>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</si>
  <si>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</si>
  <si>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</si>
  <si>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</si>
  <si>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</si>
  <si>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</si>
  <si>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</si>
  <si>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</si>
  <si>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</si>
  <si>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</si>
  <si>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</si>
  <si>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</si>
  <si>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</si>
  <si>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</si>
  <si>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</si>
  <si>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</si>
  <si>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</si>
  <si>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</si>
  <si>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</si>
  <si>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</si>
  <si>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</si>
  <si>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</si>
  <si>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</si>
  <si>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</si>
  <si>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</si>
  <si>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</si>
  <si>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</si>
  <si>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</si>
  <si>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</si>
  <si>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</si>
  <si>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</si>
  <si>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</si>
  <si>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</si>
  <si>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</si>
  <si>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</si>
  <si>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</si>
  <si>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</si>
  <si>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</si>
  <si>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</si>
  <si>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</si>
  <si>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</si>
  <si>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</si>
  <si>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</si>
  <si>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</si>
  <si>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</si>
  <si>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</si>
  <si>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</si>
  <si>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</si>
  <si>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</si>
  <si>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</si>
  <si>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</si>
  <si>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</si>
  <si>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</si>
  <si>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</si>
  <si>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</si>
  <si>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</si>
  <si>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</si>
  <si>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</si>
  <si>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</si>
  <si>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</si>
  <si>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</si>
  <si>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</si>
  <si>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</si>
  <si>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</si>
  <si>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</si>
  <si>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</si>
  <si>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</si>
  <si>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</si>
  <si>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</si>
  <si>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</si>
  <si>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</si>
  <si>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</si>
  <si>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</si>
  <si>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</si>
  <si>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</si>
  <si>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</si>
  <si>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</si>
  <si>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</si>
  <si>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</si>
  <si>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</si>
  <si>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</si>
  <si>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</si>
  <si>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</si>
  <si>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</si>
  <si>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</si>
  <si>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</si>
  <si>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</si>
  <si>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</si>
  <si>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</si>
  <si>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</si>
  <si>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</si>
  <si>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</si>
  <si>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</si>
  <si>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</si>
  <si>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</si>
  <si>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</si>
  <si>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</si>
  <si>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</si>
  <si>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</si>
  <si>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</si>
  <si>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</si>
  <si>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</si>
  <si>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</si>
  <si>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</si>
  <si>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</si>
  <si>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</si>
  <si>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</si>
  <si>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</si>
  <si>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</si>
  <si>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</si>
  <si>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</si>
  <si>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</si>
  <si>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</si>
  <si>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</si>
  <si>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</si>
  <si>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</si>
  <si>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</si>
  <si>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</si>
  <si>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</si>
  <si>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</si>
  <si>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</si>
  <si>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</si>
  <si>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</si>
  <si>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</si>
  <si>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</si>
  <si>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</si>
  <si>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</si>
  <si>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</si>
  <si>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</si>
  <si>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</si>
  <si>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</si>
  <si>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</si>
  <si>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</si>
  <si>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</si>
  <si>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</si>
  <si>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</si>
  <si>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</si>
  <si>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</si>
  <si>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</si>
  <si>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</si>
  <si>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</si>
  <si>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</si>
  <si>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</si>
  <si>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</si>
  <si>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</si>
  <si>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</si>
  <si>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</si>
  <si>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</si>
  <si>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</si>
  <si>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</si>
  <si>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</si>
  <si>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</si>
  <si>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</si>
  <si>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</si>
  <si>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</si>
  <si>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</si>
  <si>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</si>
  <si>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</si>
  <si>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</si>
  <si>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</si>
  <si>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</si>
  <si>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</si>
  <si>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</si>
  <si>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</si>
  <si>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</si>
  <si>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</si>
  <si>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</si>
  <si>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</si>
  <si>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</si>
  <si>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</si>
  <si>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</si>
  <si>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</si>
  <si>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</si>
  <si>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</si>
  <si>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</si>
  <si>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</si>
  <si>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</si>
  <si>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</si>
  <si>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</si>
  <si>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</si>
  <si>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</si>
  <si>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</si>
  <si>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</si>
  <si>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</si>
  <si>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</si>
  <si>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</si>
  <si>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</si>
  <si>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</si>
  <si>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</si>
  <si>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</si>
  <si>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</si>
  <si>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</si>
  <si>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</si>
  <si>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</si>
  <si>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</si>
  <si>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</si>
  <si>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</si>
  <si>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</si>
  <si>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</si>
  <si>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</si>
  <si>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</si>
  <si>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</si>
  <si>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</si>
  <si>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</si>
  <si>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</si>
  <si>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</si>
  <si>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</si>
  <si>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</si>
  <si>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</si>
  <si>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</si>
  <si>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</si>
  <si>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</si>
  <si>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</si>
  <si>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</si>
  <si>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</si>
  <si>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</si>
  <si>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</si>
  <si>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</si>
  <si>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</si>
  <si>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</si>
  <si>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</si>
  <si>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</si>
  <si>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</si>
  <si>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</si>
  <si>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</si>
  <si>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</si>
  <si>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</si>
  <si>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</si>
  <si>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</si>
  <si>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</si>
  <si>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</si>
  <si>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</si>
  <si>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</si>
  <si>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</si>
  <si>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</si>
  <si>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</si>
  <si>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</si>
  <si>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</si>
  <si>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</si>
  <si>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</si>
  <si>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</si>
  <si>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</si>
  <si>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</si>
  <si>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</si>
  <si>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</si>
  <si>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</si>
  <si>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</si>
  <si>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</si>
  <si>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</si>
  <si>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</si>
  <si>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</si>
  <si>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</si>
  <si>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</si>
  <si>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</si>
  <si>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</si>
  <si>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</si>
  <si>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</si>
  <si>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</si>
  <si>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</si>
  <si>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</si>
  <si>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</si>
  <si>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</si>
  <si>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</si>
  <si>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</si>
  <si>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</si>
  <si>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</si>
  <si>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</si>
  <si>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</si>
  <si>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</si>
  <si>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</si>
  <si>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</si>
  <si>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</si>
  <si>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</si>
  <si>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</si>
  <si>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</si>
  <si>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</si>
  <si>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</si>
  <si>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</si>
  <si>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</si>
  <si>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</si>
  <si>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</si>
  <si>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</si>
  <si>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</si>
  <si>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</si>
  <si>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</si>
  <si>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</si>
  <si>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</si>
  <si>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</si>
  <si>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</si>
  <si>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</si>
  <si>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</si>
  <si>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</si>
  <si>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</si>
  <si>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</si>
  <si>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</si>
  <si>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</si>
  <si>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</si>
  <si>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</si>
  <si>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</si>
  <si>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</si>
  <si>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</si>
  <si>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</si>
  <si>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</si>
  <si>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</si>
  <si>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</si>
  <si>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</si>
  <si>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</si>
  <si>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</si>
  <si>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</si>
  <si>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</si>
  <si>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</si>
  <si>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</si>
  <si>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</si>
  <si>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</si>
  <si>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</si>
  <si>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</si>
  <si>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</si>
  <si>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</si>
  <si>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</si>
  <si>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</si>
  <si>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</si>
  <si>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</si>
  <si>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</si>
  <si>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</si>
  <si>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</si>
  <si>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</si>
  <si>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</si>
  <si>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</si>
  <si>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</si>
  <si>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</si>
  <si>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</si>
  <si>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</si>
  <si>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</si>
  <si>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</si>
  <si>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</si>
  <si>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</si>
  <si>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</si>
  <si>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</si>
  <si>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</si>
  <si>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</si>
  <si>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</si>
  <si>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</si>
  <si>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</si>
  <si>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</si>
  <si>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</si>
  <si>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</si>
  <si>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</si>
  <si>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</si>
  <si>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</si>
  <si>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</si>
  <si>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</si>
  <si>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</si>
  <si>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</si>
  <si>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</si>
  <si>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</si>
  <si>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</si>
  <si>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</si>
  <si>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</si>
  <si>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</si>
  <si>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</si>
  <si>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</si>
  <si>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</si>
  <si>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</si>
  <si>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</si>
  <si>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</si>
  <si>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</si>
  <si>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</si>
  <si>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</si>
  <si>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</si>
  <si>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</si>
  <si>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</si>
  <si>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</si>
  <si>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</si>
  <si>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</si>
  <si>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</si>
  <si>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</si>
  <si>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</si>
  <si>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</si>
  <si>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</si>
  <si>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</si>
  <si>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</si>
  <si>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</si>
  <si>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</si>
  <si>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</si>
  <si>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</si>
  <si>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</si>
  <si>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</si>
  <si>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</si>
  <si>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</si>
  <si>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</si>
  <si>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</si>
  <si>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</si>
  <si>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</si>
  <si>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</si>
  <si>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</si>
  <si>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</si>
  <si>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</si>
  <si>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</si>
  <si>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</si>
  <si>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</si>
  <si>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</si>
  <si>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</si>
  <si>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</si>
  <si>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</si>
  <si>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</si>
  <si>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</si>
  <si>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</si>
  <si>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</si>
  <si>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</si>
  <si>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</si>
  <si>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</si>
  <si>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</si>
  <si>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</si>
  <si>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</si>
  <si>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</si>
  <si>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</si>
  <si>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</si>
  <si>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</si>
  <si>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</si>
  <si>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</si>
  <si>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</si>
  <si>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</si>
  <si>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</si>
  <si>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</si>
  <si>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</si>
  <si>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</si>
  <si>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</si>
  <si>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</si>
  <si>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</si>
  <si>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</si>
  <si>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</si>
  <si>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</si>
  <si>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</si>
  <si>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</si>
  <si>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</si>
  <si>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</si>
  <si>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</si>
  <si>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</si>
  <si>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</si>
  <si>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</si>
  <si>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</si>
  <si>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</si>
  <si>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</si>
  <si>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</si>
  <si>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</si>
  <si>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</si>
  <si>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</si>
  <si>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</si>
  <si>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</si>
  <si>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</si>
  <si>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</si>
  <si>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</si>
  <si>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</si>
  <si>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</si>
  <si>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</si>
  <si>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</si>
  <si>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</si>
  <si>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</si>
  <si>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</si>
  <si>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</si>
  <si>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</si>
  <si>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</si>
  <si>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</si>
  <si>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</si>
  <si>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</si>
  <si>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</si>
  <si>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</si>
  <si>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</si>
  <si>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</si>
  <si>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</si>
  <si>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</si>
  <si>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</si>
  <si>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</si>
  <si>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</si>
  <si>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</si>
  <si>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</si>
  <si>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</si>
  <si>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</si>
  <si>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</si>
  <si>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</si>
  <si>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</si>
  <si>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</si>
  <si>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</si>
  <si>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</si>
  <si>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</si>
  <si>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</si>
  <si>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</si>
  <si>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</si>
  <si>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</si>
  <si>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</si>
  <si>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</si>
  <si>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</si>
  <si>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</si>
  <si>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</si>
  <si>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</si>
  <si>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</si>
  <si>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</si>
  <si>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</si>
  <si>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</si>
  <si>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</si>
  <si>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</si>
  <si>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</si>
  <si>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</si>
  <si>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</si>
  <si>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</si>
  <si>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</si>
  <si>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</si>
  <si>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</si>
  <si>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</si>
  <si>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</si>
  <si>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</si>
  <si>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</si>
  <si>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</si>
  <si>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</si>
  <si>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</si>
  <si>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</si>
  <si>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</si>
  <si>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</si>
  <si>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</si>
  <si>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</si>
  <si>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</si>
  <si>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</si>
  <si>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</si>
  <si>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</si>
  <si>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</si>
  <si>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</si>
  <si>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</si>
  <si>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</si>
  <si>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</si>
  <si>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</si>
  <si>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</si>
  <si>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</si>
  <si>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</si>
  <si>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</si>
  <si>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</si>
  <si>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</si>
  <si>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</si>
  <si>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</si>
  <si>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</si>
  <si>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</si>
  <si>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</si>
  <si>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</si>
  <si>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</si>
  <si>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</si>
  <si>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</si>
  <si>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</si>
  <si>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</si>
  <si>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</si>
  <si>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</si>
  <si>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</si>
  <si>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</si>
  <si>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</si>
  <si>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</si>
  <si>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</si>
  <si>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</si>
  <si>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</si>
  <si>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</si>
  <si>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</si>
  <si>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</si>
  <si>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</si>
  <si>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</si>
  <si>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</si>
  <si>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</si>
  <si>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</si>
  <si>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</si>
  <si>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</si>
  <si>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</si>
  <si>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</si>
  <si>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</si>
  <si>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</si>
  <si>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</si>
  <si>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</si>
  <si>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</si>
  <si>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</si>
  <si>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</si>
  <si>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</si>
  <si>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</si>
  <si>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</si>
  <si>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</si>
  <si>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</si>
  <si>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</si>
  <si>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</si>
  <si>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</si>
  <si>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</si>
  <si>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</si>
  <si>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</si>
  <si>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</si>
  <si>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</si>
  <si>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</si>
  <si>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</si>
  <si>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</si>
  <si>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</si>
  <si>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</si>
  <si>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</si>
  <si>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</si>
  <si>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</si>
  <si>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</si>
  <si>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</si>
  <si>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</si>
  <si>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</si>
  <si>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</si>
  <si>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</si>
  <si>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</si>
  <si>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</si>
  <si>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</si>
  <si>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</si>
  <si>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</si>
  <si>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</si>
  <si>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</si>
  <si>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</si>
  <si>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</si>
  <si>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</si>
  <si>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</si>
  <si>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</si>
  <si>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</si>
  <si>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</si>
  <si>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</si>
  <si>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</si>
  <si>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</si>
  <si>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</si>
  <si>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</si>
  <si>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</si>
  <si>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</si>
  <si>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</si>
  <si>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</si>
  <si>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</si>
  <si>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</si>
  <si>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</si>
  <si>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</si>
  <si>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</si>
  <si>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</si>
  <si>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</si>
  <si>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</si>
  <si>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</si>
  <si>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</si>
  <si>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</si>
  <si>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</si>
  <si>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</si>
  <si>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</si>
  <si>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</si>
  <si>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</si>
  <si>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</si>
  <si>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</si>
  <si>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</si>
  <si>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</si>
  <si>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</si>
  <si>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</si>
  <si>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</si>
  <si>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</si>
  <si>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</si>
  <si>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</si>
  <si>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</si>
  <si>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</si>
  <si>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</si>
  <si>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</si>
  <si>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</si>
  <si>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</si>
  <si>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</si>
  <si>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</si>
  <si>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</si>
  <si>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</si>
  <si>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</si>
  <si>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</si>
  <si>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</si>
  <si>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</si>
  <si>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</si>
  <si>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</si>
  <si>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</si>
  <si>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</si>
  <si>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</si>
  <si>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</si>
  <si>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</si>
  <si>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</si>
  <si>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</si>
  <si>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</si>
  <si>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</si>
  <si>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</si>
  <si>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</si>
  <si>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</si>
  <si>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</si>
  <si>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</si>
  <si>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</si>
  <si>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</si>
  <si>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</si>
  <si>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</si>
  <si>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</si>
  <si>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</si>
  <si>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</si>
  <si>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</si>
  <si>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</si>
  <si>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</si>
  <si>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</si>
  <si>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</si>
  <si>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</si>
  <si>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</si>
  <si>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</si>
  <si>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</si>
  <si>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</si>
  <si>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</si>
  <si>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</si>
  <si>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</si>
  <si>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</si>
  <si>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</si>
  <si>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</si>
  <si>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</si>
  <si>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</si>
  <si>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</si>
  <si>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</si>
  <si>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</si>
  <si>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</si>
  <si>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</si>
  <si>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</si>
  <si>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</si>
  <si>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</si>
  <si>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</si>
  <si>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</si>
  <si>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</si>
  <si>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</si>
  <si>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</si>
  <si>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</si>
  <si>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</si>
  <si>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</si>
  <si>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</si>
  <si>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</si>
  <si>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</si>
  <si>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</si>
  <si>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</si>
  <si>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</si>
  <si>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</si>
  <si>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</si>
  <si>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</si>
  <si>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</si>
  <si>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</si>
  <si>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</si>
  <si>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</si>
  <si>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</si>
  <si>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</si>
  <si>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</si>
  <si>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</si>
  <si>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</si>
  <si>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</si>
  <si>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</si>
  <si>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</si>
  <si>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</si>
  <si>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</si>
  <si>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</si>
  <si>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</si>
  <si>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</si>
  <si>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</si>
  <si>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</si>
  <si>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</si>
  <si>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</si>
  <si>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</si>
  <si>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</si>
  <si>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</si>
  <si>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</si>
  <si>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</si>
  <si>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</si>
  <si>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</si>
  <si>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</si>
  <si>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</si>
  <si>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</si>
  <si>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</si>
  <si>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</si>
  <si>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</si>
  <si>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</si>
  <si>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</si>
  <si>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</si>
  <si>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</si>
  <si>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</si>
  <si>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</si>
  <si>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</si>
  <si>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</si>
  <si>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</si>
  <si>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</si>
  <si>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</si>
  <si>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</si>
  <si>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</si>
  <si>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</si>
  <si>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</si>
  <si>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</si>
  <si>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</si>
  <si>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</si>
  <si>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</si>
  <si>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</si>
  <si>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</si>
  <si>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</si>
  <si>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</si>
  <si>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</si>
  <si>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</si>
  <si>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</si>
  <si>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</si>
  <si>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</si>
  <si>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</si>
  <si>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</si>
  <si>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</si>
  <si>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</si>
  <si>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</si>
  <si>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</si>
  <si>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</si>
  <si>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</si>
  <si>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</si>
  <si>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</si>
  <si>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</si>
  <si>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</si>
  <si>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</si>
  <si>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</si>
  <si>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</si>
  <si>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</si>
  <si>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</si>
  <si>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</si>
  <si>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</si>
  <si>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</si>
  <si>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</si>
  <si>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</si>
  <si>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</si>
  <si>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</si>
  <si>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</si>
  <si>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</si>
  <si>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</si>
  <si>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</si>
  <si>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</si>
  <si>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</si>
  <si>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</si>
  <si>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</si>
  <si>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</si>
  <si>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</si>
  <si>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</si>
  <si>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</si>
  <si>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</si>
  <si>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</si>
  <si>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</si>
  <si>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</si>
  <si>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</si>
  <si>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</si>
  <si>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</si>
  <si>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</si>
  <si>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</si>
  <si>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</si>
  <si>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</si>
  <si>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</si>
  <si>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</si>
  <si>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</si>
  <si>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</si>
  <si>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</si>
  <si>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</si>
  <si>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</si>
  <si>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</si>
  <si>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</si>
  <si>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</si>
  <si>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</si>
  <si>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</si>
  <si>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</si>
  <si>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</si>
  <si>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</si>
  <si>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</si>
  <si>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</si>
  <si>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</si>
  <si>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</si>
  <si>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</si>
  <si>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</si>
  <si>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</si>
  <si>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</si>
  <si>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</si>
  <si>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</si>
  <si>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</si>
  <si>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</si>
  <si>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</si>
  <si>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</si>
  <si>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</si>
  <si>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</si>
  <si>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</si>
  <si>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</si>
  <si>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</si>
  <si>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</si>
  <si>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</si>
  <si>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</si>
  <si>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</si>
  <si>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</si>
  <si>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</si>
  <si>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</si>
  <si>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</si>
  <si>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</si>
  <si>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</si>
  <si>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</si>
  <si>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</si>
  <si>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</si>
  <si>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</si>
  <si>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</si>
  <si>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</si>
  <si>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</si>
  <si>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</si>
  <si>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</si>
  <si>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</si>
  <si>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</si>
  <si>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</si>
  <si>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</si>
  <si>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</si>
  <si>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</si>
  <si>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</si>
  <si>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</si>
  <si>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</si>
  <si>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</si>
  <si>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</si>
  <si>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</si>
  <si>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</si>
  <si>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</si>
  <si>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</si>
  <si>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</si>
  <si>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</si>
  <si>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</si>
  <si>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</si>
  <si>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</si>
  <si>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</si>
  <si>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</si>
  <si>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</si>
  <si>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</si>
  <si>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</si>
  <si>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</si>
  <si>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</si>
  <si>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</si>
  <si>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</si>
  <si>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</si>
  <si>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</si>
  <si>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</si>
  <si>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</si>
  <si>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</si>
  <si>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</si>
  <si>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</si>
  <si>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</si>
  <si>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</si>
  <si>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</si>
  <si>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</si>
  <si>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</si>
  <si>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</si>
  <si>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</si>
  <si>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</si>
  <si>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</si>
  <si>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</si>
  <si>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</si>
  <si>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</si>
  <si>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</si>
  <si>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</si>
  <si>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</si>
  <si>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</si>
  <si>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</si>
  <si>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</si>
  <si>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</si>
  <si>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</si>
  <si>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</si>
  <si>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</si>
  <si>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</si>
  <si>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</si>
  <si>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</si>
  <si>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</si>
  <si>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</si>
  <si>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</si>
  <si>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</si>
  <si>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</si>
  <si>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</si>
  <si>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</si>
  <si>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</si>
  <si>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</si>
  <si>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</si>
  <si>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</si>
  <si>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</si>
  <si>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</si>
  <si>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</si>
  <si>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</si>
  <si>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</si>
  <si>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</si>
  <si>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</si>
  <si>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</si>
  <si>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</si>
  <si>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</si>
  <si>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</si>
  <si>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</si>
  <si>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</si>
  <si>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</si>
  <si>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</si>
  <si>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</si>
  <si>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</si>
  <si>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</si>
  <si>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</si>
  <si>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</si>
  <si>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</si>
  <si>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</si>
  <si>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</si>
  <si>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</si>
  <si>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</si>
  <si>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</si>
  <si>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</si>
  <si>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</si>
  <si>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</si>
  <si>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</si>
  <si>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</si>
  <si>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</si>
  <si>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</si>
  <si>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</si>
  <si>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</si>
  <si>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</si>
  <si>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</si>
  <si>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</si>
  <si>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</si>
  <si>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</si>
  <si>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</si>
  <si>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</si>
  <si>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</si>
  <si>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</si>
  <si>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</si>
  <si>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</si>
  <si>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</si>
  <si>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</si>
  <si>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</si>
  <si>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</si>
  <si>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</si>
  <si>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</si>
  <si>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</si>
  <si>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</si>
  <si>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</si>
  <si>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</si>
  <si>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</si>
  <si>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</si>
  <si>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</si>
  <si>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</si>
  <si>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</si>
  <si>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</si>
  <si>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</si>
  <si>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</si>
  <si>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</si>
  <si>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</si>
  <si>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</si>
  <si>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</si>
  <si>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</si>
  <si>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</si>
  <si>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</si>
  <si>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</si>
  <si>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</si>
  <si>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</si>
  <si>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</si>
  <si>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</si>
  <si>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</si>
  <si>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</si>
  <si>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</si>
  <si>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</si>
  <si>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</si>
  <si>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</si>
  <si>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</si>
  <si>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</si>
  <si>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</si>
  <si>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</si>
  <si>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</si>
  <si>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</si>
  <si>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</si>
  <si>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</si>
  <si>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</si>
  <si>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</si>
  <si>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</si>
  <si>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</si>
  <si>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</si>
  <si>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</si>
  <si>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</si>
  <si>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</si>
  <si>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</si>
  <si>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</si>
  <si>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</si>
  <si>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</si>
  <si>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</si>
  <si>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</si>
  <si>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</si>
  <si>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</si>
  <si>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</si>
  <si>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</si>
  <si>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</si>
  <si>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</si>
  <si>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</si>
  <si>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</si>
  <si>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</si>
  <si>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</si>
  <si>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</si>
  <si>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</si>
  <si>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</si>
  <si>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</si>
  <si>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</si>
  <si>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</si>
  <si>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</si>
  <si>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</si>
  <si>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</si>
  <si>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</si>
  <si>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</si>
  <si>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</si>
  <si>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</si>
  <si>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</si>
  <si>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</si>
  <si>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</si>
  <si>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</si>
  <si>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</si>
  <si>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</si>
  <si>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</si>
  <si>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</si>
  <si>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</si>
  <si>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</si>
  <si>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</si>
  <si>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</si>
  <si>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</si>
  <si>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</si>
  <si>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</si>
  <si>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</si>
  <si>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</si>
  <si>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</si>
  <si>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</si>
  <si>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</si>
  <si>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</si>
  <si>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</si>
  <si>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</si>
  <si>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</si>
  <si>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</si>
  <si>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</si>
  <si>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</si>
  <si>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</si>
  <si>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</si>
  <si>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</si>
  <si>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</si>
  <si>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</si>
  <si>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</si>
  <si>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</si>
  <si>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</si>
  <si>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</si>
  <si>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</si>
  <si>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</si>
  <si>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</si>
  <si>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</si>
  <si>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</si>
  <si>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</si>
  <si>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</si>
  <si>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</si>
  <si>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</si>
  <si>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</si>
  <si>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</si>
  <si>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</si>
  <si>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</si>
  <si>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</si>
  <si>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</si>
  <si>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</si>
  <si>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</si>
  <si>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</si>
  <si>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</si>
  <si>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</si>
  <si>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</si>
  <si>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</si>
  <si>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</si>
  <si>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</si>
  <si>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</si>
  <si>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</si>
  <si>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</si>
  <si>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</si>
  <si>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</si>
  <si>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</si>
  <si>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</si>
  <si>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</si>
  <si>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</si>
  <si>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</si>
  <si>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</si>
  <si>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</si>
  <si>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</si>
  <si>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</si>
  <si>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</si>
  <si>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</si>
  <si>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</si>
  <si>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</si>
  <si>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</si>
  <si>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</si>
  <si>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</si>
  <si>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</si>
  <si>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</si>
  <si>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</si>
  <si>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</si>
  <si>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</si>
  <si>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</si>
  <si>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</si>
  <si>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</si>
  <si>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</si>
  <si>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</si>
  <si>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</si>
  <si>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</si>
  <si>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</si>
  <si>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</si>
  <si>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</si>
  <si>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</si>
  <si>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</si>
  <si>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</si>
  <si>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</si>
  <si>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</si>
  <si>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</si>
  <si>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</si>
  <si>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</si>
  <si>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</si>
  <si>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</si>
  <si>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</si>
  <si>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</si>
  <si>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</si>
  <si>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</si>
  <si>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</si>
  <si>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</si>
  <si>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</si>
  <si>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</si>
  <si>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</si>
  <si>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</si>
  <si>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</si>
  <si>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</si>
  <si>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</si>
  <si>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</si>
  <si>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</si>
  <si>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</si>
  <si>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</si>
  <si>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</si>
  <si>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</si>
  <si>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</si>
  <si>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</si>
  <si>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</si>
  <si>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</si>
  <si>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</si>
  <si>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</si>
  <si>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</si>
  <si>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</si>
  <si>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</si>
  <si>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</si>
  <si>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</si>
  <si>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</si>
  <si>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</si>
  <si>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</si>
  <si>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</si>
  <si>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</si>
  <si>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</si>
  <si>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</si>
  <si>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</si>
  <si>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</si>
  <si>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</si>
  <si>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</si>
  <si>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</si>
  <si>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</si>
  <si>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</si>
  <si>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</si>
  <si>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</si>
  <si>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</si>
  <si>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</si>
  <si>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</si>
  <si>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</si>
  <si>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</si>
  <si>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</si>
  <si>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</si>
  <si>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</si>
  <si>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</si>
  <si>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</si>
  <si>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</si>
  <si>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</si>
  <si>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</si>
  <si>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</si>
  <si>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</si>
  <si>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</si>
  <si>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</si>
  <si>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</si>
  <si>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</si>
  <si>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</si>
  <si>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</si>
  <si>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</si>
  <si>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</si>
  <si>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</si>
  <si>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</si>
  <si>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</si>
  <si>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</si>
  <si>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</si>
  <si>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</si>
  <si>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</si>
  <si>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</si>
  <si>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</si>
  <si>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</si>
  <si>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</si>
  <si>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</si>
  <si>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</si>
  <si>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</si>
  <si>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</si>
  <si>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</si>
  <si>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</si>
  <si>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</si>
  <si>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</si>
  <si>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</si>
  <si>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</si>
  <si>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</si>
  <si>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</si>
  <si>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</si>
  <si>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</si>
  <si>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</si>
  <si>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</si>
  <si>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</si>
  <si>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</si>
  <si>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</si>
  <si>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</si>
  <si>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</si>
  <si>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</si>
  <si>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</si>
  <si>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</si>
  <si>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</si>
  <si>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</si>
  <si>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</si>
  <si>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</si>
  <si>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</si>
  <si>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</si>
  <si>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</si>
  <si>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</si>
  <si>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</si>
  <si>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</si>
  <si>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</si>
  <si>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</si>
  <si>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</si>
  <si>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</si>
  <si>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</si>
  <si>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</si>
  <si>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</si>
  <si>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</si>
  <si>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</si>
  <si>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</si>
  <si>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</si>
  <si>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</si>
  <si>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</si>
  <si>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</si>
  <si>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</si>
  <si>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</si>
  <si>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</si>
  <si>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</si>
  <si>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</si>
  <si>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</si>
  <si>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</si>
  <si>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</si>
  <si>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</si>
  <si>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</si>
  <si>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</si>
  <si>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</si>
  <si>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</si>
  <si>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</si>
  <si>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</si>
  <si>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</si>
  <si>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</si>
  <si>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</si>
  <si>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</si>
  <si>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</si>
  <si>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</si>
  <si>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</si>
  <si>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</si>
  <si>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</si>
  <si>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</si>
  <si>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</si>
  <si>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</si>
  <si>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</si>
  <si>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</si>
  <si>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</si>
  <si>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</si>
  <si>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</si>
  <si>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</si>
  <si>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</si>
  <si>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</si>
  <si>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</si>
  <si>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</si>
  <si>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</si>
  <si>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</si>
  <si>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</si>
  <si>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</si>
  <si>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</si>
  <si>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</si>
  <si>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</si>
  <si>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</si>
  <si>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</si>
  <si>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</si>
  <si>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</si>
  <si>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</si>
  <si>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</si>
  <si>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</si>
  <si>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</si>
  <si>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</si>
  <si>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</si>
  <si>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</si>
  <si>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</si>
  <si>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</si>
  <si>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</si>
  <si>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</si>
  <si>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</si>
  <si>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</si>
  <si>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</si>
  <si>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</si>
  <si>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</si>
  <si>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</si>
  <si>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</si>
  <si>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</si>
  <si>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</si>
  <si>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</si>
  <si>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</si>
  <si>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</si>
  <si>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</si>
  <si>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</si>
  <si>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</si>
  <si>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</si>
  <si>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</si>
  <si>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</si>
  <si>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</si>
  <si>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</si>
  <si>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</si>
  <si>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</si>
  <si>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</si>
  <si>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</si>
  <si>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</si>
  <si>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</si>
  <si>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</si>
  <si>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</si>
  <si>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</si>
  <si>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</si>
  <si>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</si>
  <si>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</si>
  <si>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</si>
  <si>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</si>
  <si>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</si>
  <si>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</si>
  <si>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</si>
  <si>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</si>
  <si>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</si>
  <si>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</si>
  <si>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</si>
  <si>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</si>
  <si>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</si>
  <si>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</si>
  <si>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</si>
  <si>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</si>
  <si>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</si>
  <si>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</si>
  <si>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</si>
  <si>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</si>
  <si>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</si>
  <si>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</si>
  <si>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</si>
  <si>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</si>
  <si>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</si>
  <si>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</si>
  <si>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</si>
  <si>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</si>
  <si>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</si>
  <si>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</si>
  <si>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</si>
  <si>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</si>
  <si>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</si>
  <si>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</si>
  <si>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</si>
  <si>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</si>
  <si>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</si>
  <si>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</si>
  <si>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</si>
  <si>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</si>
  <si>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</si>
  <si>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</si>
  <si>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</si>
  <si>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</si>
  <si>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</si>
  <si>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</si>
  <si>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</si>
  <si>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</si>
  <si>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</si>
  <si>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</si>
  <si>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</si>
  <si>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</si>
  <si>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</si>
  <si>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</si>
  <si>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</si>
  <si>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</si>
  <si>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</si>
  <si>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</si>
  <si>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</si>
  <si>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</si>
  <si>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</si>
  <si>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</si>
  <si>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</si>
  <si>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</si>
  <si>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</si>
  <si>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</si>
  <si>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</si>
  <si>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</si>
  <si>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</si>
  <si>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</si>
  <si>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</si>
  <si>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</si>
  <si>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</si>
  <si>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</si>
  <si>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</si>
  <si>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</si>
  <si>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</si>
  <si>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</si>
  <si>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</si>
  <si>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</si>
  <si>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</si>
  <si>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</si>
  <si>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</si>
  <si>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</si>
  <si>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</si>
  <si>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</si>
  <si>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</si>
  <si>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</si>
  <si>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</si>
  <si>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</si>
  <si>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</si>
  <si>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</si>
  <si>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</si>
  <si>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</si>
  <si>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</si>
  <si>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</si>
  <si>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</si>
  <si>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</si>
  <si>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</si>
  <si>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</si>
  <si>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</si>
  <si>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</si>
  <si>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</si>
  <si>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</si>
  <si>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</si>
  <si>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</si>
  <si>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</si>
  <si>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</si>
  <si>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</si>
  <si>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</si>
  <si>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</si>
  <si>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</si>
  <si>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</si>
  <si>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</si>
  <si>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</si>
  <si>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</si>
  <si>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</si>
  <si>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</si>
  <si>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</si>
  <si>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</si>
  <si>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</si>
  <si>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</si>
  <si>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</si>
  <si>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</si>
  <si>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</si>
  <si>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</si>
  <si>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</si>
  <si>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</si>
  <si>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</si>
  <si>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</si>
  <si>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</si>
  <si>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</si>
  <si>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</si>
  <si>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</si>
  <si>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</si>
  <si>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</si>
  <si>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</si>
  <si>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</si>
  <si>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</si>
  <si>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</si>
  <si>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</si>
  <si>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</si>
  <si>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</si>
  <si>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</si>
  <si>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</si>
  <si>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</si>
  <si>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</si>
  <si>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</si>
  <si>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</si>
  <si>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</si>
  <si>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</si>
  <si>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</si>
  <si>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</si>
  <si>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</si>
  <si>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</si>
  <si>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</si>
  <si>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</si>
  <si>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</si>
  <si>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</si>
  <si>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</si>
  <si>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</si>
  <si>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</si>
  <si>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</si>
  <si>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</si>
  <si>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</si>
  <si>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</si>
  <si>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</si>
  <si>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</si>
  <si>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</si>
  <si>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</si>
  <si>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</si>
  <si>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</si>
  <si>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</si>
  <si>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</si>
  <si>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</si>
  <si>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</si>
  <si>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</si>
  <si>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</si>
  <si>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</si>
  <si>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</si>
  <si>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</si>
  <si>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</si>
  <si>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</si>
  <si>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</si>
  <si>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</si>
  <si>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</si>
  <si>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</si>
  <si>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</si>
  <si>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</si>
  <si>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</si>
  <si>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</si>
  <si>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</si>
  <si>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</si>
  <si>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</si>
  <si>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</si>
  <si>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</si>
  <si>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</si>
  <si>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</si>
  <si>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</si>
  <si>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</si>
  <si>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</si>
  <si>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</si>
  <si>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</si>
  <si>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</si>
  <si>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</si>
  <si>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</si>
  <si>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</si>
  <si>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</si>
  <si>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</si>
  <si>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</si>
  <si>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</si>
  <si>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</si>
  <si>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</si>
  <si>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</si>
  <si>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</si>
  <si>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</si>
  <si>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</si>
  <si>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</si>
  <si>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</si>
  <si>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</si>
  <si>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</si>
  <si>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</si>
  <si>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</si>
  <si>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</si>
  <si>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</si>
  <si>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</si>
  <si>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</si>
  <si>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</si>
  <si>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</si>
  <si>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</si>
  <si>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</si>
  <si>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</si>
  <si>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</si>
  <si>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</si>
  <si>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</si>
  <si>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</si>
  <si>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</si>
  <si>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</si>
  <si>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</si>
  <si>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</si>
  <si>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</si>
  <si>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</si>
  <si>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</si>
  <si>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</si>
  <si>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</si>
  <si>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</si>
  <si>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</si>
  <si>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</si>
  <si>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</si>
  <si>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</si>
  <si>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</si>
  <si>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</si>
  <si>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</si>
  <si>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</si>
  <si>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</si>
  <si>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</si>
  <si>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</si>
  <si>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</si>
  <si>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</si>
  <si>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</si>
  <si>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</si>
  <si>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</si>
  <si>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</si>
  <si>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</si>
  <si>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</si>
  <si>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</si>
  <si>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</si>
  <si>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</si>
  <si>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</si>
  <si>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</si>
  <si>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</si>
  <si>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</si>
  <si>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</si>
  <si>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</si>
  <si>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</si>
  <si>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</si>
  <si>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</si>
  <si>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</si>
  <si>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</si>
  <si>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</si>
  <si>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</si>
  <si>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</si>
  <si>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</si>
  <si>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</si>
  <si>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</si>
  <si>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</si>
  <si>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</si>
  <si>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</si>
  <si>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</si>
  <si>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</si>
  <si>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</si>
  <si>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</si>
  <si>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</si>
  <si>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</si>
  <si>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</si>
  <si>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</si>
  <si>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</si>
  <si>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</si>
  <si>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</si>
  <si>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</si>
  <si>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</si>
  <si>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</si>
  <si>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</si>
  <si>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</si>
  <si>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</si>
  <si>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</si>
  <si>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</si>
  <si>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</si>
  <si>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</si>
  <si>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</si>
  <si>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</si>
  <si>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</si>
  <si>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</si>
  <si>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</si>
  <si>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</si>
  <si>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</si>
  <si>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</si>
  <si>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</si>
  <si>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</si>
  <si>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</si>
  <si>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</si>
  <si>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</si>
  <si>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</si>
  <si>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</si>
  <si>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</si>
  <si>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</si>
  <si>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</si>
  <si>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</si>
  <si>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</si>
  <si>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</si>
  <si>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</si>
  <si>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</si>
  <si>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</si>
  <si>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</si>
  <si>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</si>
  <si>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</si>
  <si>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</si>
  <si>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</si>
  <si>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</si>
  <si>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</si>
  <si>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</si>
  <si>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</si>
  <si>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</si>
  <si>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</si>
  <si>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</si>
  <si>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</si>
  <si>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</si>
  <si>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</si>
  <si>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</si>
  <si>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</si>
  <si>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</si>
  <si>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</si>
  <si>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</si>
  <si>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</si>
  <si>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</si>
  <si>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</si>
  <si>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</si>
  <si>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</si>
  <si>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</si>
  <si>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</si>
  <si>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</si>
  <si>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</si>
  <si>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</si>
  <si>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</si>
  <si>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</si>
  <si>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</si>
  <si>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</si>
  <si>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</si>
  <si>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</si>
  <si>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</si>
  <si>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</si>
  <si>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</si>
  <si>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</si>
  <si>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</si>
  <si>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</si>
  <si>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</si>
  <si>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</si>
  <si>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</si>
  <si>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</si>
  <si>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</si>
  <si>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</si>
  <si>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</si>
  <si>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</si>
  <si>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</si>
  <si>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</si>
  <si>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</si>
  <si>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</si>
  <si>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</si>
  <si>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</si>
  <si>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</si>
  <si>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</si>
  <si>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</si>
  <si>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</si>
  <si>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</si>
  <si>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</si>
  <si>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</si>
  <si>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</si>
  <si>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</si>
  <si>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</si>
  <si>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</si>
  <si>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</si>
  <si>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</si>
  <si>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</si>
  <si>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</si>
  <si>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</si>
  <si>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</si>
  <si>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</si>
  <si>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</si>
  <si>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</si>
  <si>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</si>
  <si>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</si>
  <si>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</si>
  <si>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</si>
  <si>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</si>
  <si>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</si>
  <si>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</si>
  <si>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</si>
  <si>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</si>
  <si>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</si>
  <si>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</si>
  <si>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</si>
  <si>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</si>
  <si>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</si>
  <si>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</si>
  <si>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</si>
  <si>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</si>
  <si>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</si>
  <si>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</si>
  <si>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</si>
  <si>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</si>
  <si>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</si>
  <si>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</si>
  <si>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</si>
  <si>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</si>
  <si>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</si>
  <si>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</si>
  <si>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</si>
  <si>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</si>
  <si>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</si>
  <si>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</si>
  <si>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</si>
  <si>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</si>
  <si>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</si>
  <si>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</si>
  <si>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</si>
  <si>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</si>
  <si>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</si>
  <si>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</si>
  <si>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</si>
  <si>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</si>
  <si>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</si>
  <si>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</si>
  <si>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</si>
  <si>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</si>
  <si>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</si>
  <si>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</si>
  <si>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</si>
  <si>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</si>
  <si>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</si>
  <si>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</si>
  <si>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</si>
  <si>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</si>
  <si>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</si>
  <si>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</si>
  <si>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</si>
  <si>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</si>
  <si>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</si>
  <si>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</si>
  <si>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</si>
  <si>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</si>
  <si>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</si>
  <si>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</si>
  <si>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</si>
  <si>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</si>
  <si>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</si>
  <si>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</si>
  <si>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</si>
  <si>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</si>
  <si>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</si>
  <si>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</si>
  <si>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</si>
  <si>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</si>
  <si>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</si>
  <si>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</si>
  <si>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</si>
  <si>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</si>
  <si>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</si>
  <si>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</si>
  <si>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</si>
  <si>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</si>
  <si>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</si>
  <si>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</si>
  <si>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</si>
  <si>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</si>
  <si>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</si>
  <si>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</si>
  <si>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</si>
  <si>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</si>
  <si>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</si>
  <si>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</si>
  <si>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</si>
  <si>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</si>
  <si>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</si>
  <si>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</si>
  <si>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</si>
  <si>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</si>
  <si>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</si>
  <si>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</si>
  <si>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</si>
  <si>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</si>
  <si>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</si>
  <si>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</si>
  <si>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</si>
  <si>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</si>
  <si>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</si>
  <si>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</si>
  <si>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</si>
  <si>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</si>
  <si>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</si>
  <si>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</si>
  <si>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</si>
  <si>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</si>
  <si>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</si>
  <si>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</si>
  <si>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</si>
  <si>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</si>
  <si>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</si>
  <si>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</si>
  <si>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</si>
  <si>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</si>
  <si>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</si>
  <si>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</si>
  <si>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</si>
  <si>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</si>
  <si>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</si>
  <si>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</si>
  <si>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</si>
  <si>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</si>
  <si>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</si>
  <si>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</si>
  <si>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</si>
  <si>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</si>
  <si>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</si>
  <si>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</si>
  <si>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</si>
  <si>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</si>
  <si>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</si>
  <si>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</si>
  <si>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</si>
  <si>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</si>
  <si>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</si>
  <si>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</si>
  <si>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</si>
  <si>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</si>
  <si>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</si>
  <si>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</si>
  <si>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</si>
  <si>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</si>
  <si>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</si>
  <si>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</si>
  <si>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</si>
  <si>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</si>
  <si>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</si>
  <si>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</si>
  <si>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</si>
  <si>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</si>
  <si>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</si>
  <si>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</si>
  <si>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</si>
  <si>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</si>
  <si>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</si>
  <si>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</si>
  <si>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</si>
  <si>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</si>
  <si>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</si>
  <si>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</si>
  <si>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</si>
  <si>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</si>
  <si>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</si>
  <si>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</si>
  <si>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</si>
  <si>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</si>
  <si>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</si>
  <si>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</si>
  <si>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</si>
  <si>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</si>
  <si>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</si>
  <si>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</si>
  <si>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</si>
  <si>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</si>
  <si>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</si>
  <si>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</si>
  <si>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</si>
  <si>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</si>
  <si>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</si>
  <si>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</si>
  <si>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</si>
  <si>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</si>
  <si>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</si>
  <si>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</si>
  <si>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</si>
  <si>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</si>
  <si>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</si>
  <si>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</si>
  <si>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</si>
  <si>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</si>
  <si>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</si>
  <si>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</si>
  <si>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</si>
  <si>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</si>
  <si>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</si>
  <si>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</si>
  <si>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</si>
  <si>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</si>
  <si>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</si>
  <si>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</si>
  <si>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</si>
  <si>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</si>
  <si>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</si>
  <si>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</si>
  <si>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</si>
  <si>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</si>
  <si>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</si>
  <si>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</si>
  <si>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</si>
  <si>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</si>
  <si>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</si>
  <si>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</si>
  <si>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</si>
  <si>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</si>
  <si>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</si>
  <si>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</si>
  <si>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</si>
  <si>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</si>
  <si>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</si>
  <si>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</si>
  <si>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</si>
  <si>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</si>
  <si>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</si>
  <si>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</si>
  <si>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</si>
  <si>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</si>
  <si>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</si>
  <si>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</si>
  <si>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</si>
  <si>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</si>
  <si>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</si>
  <si>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</si>
  <si>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</si>
  <si>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</si>
  <si>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</si>
  <si>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</si>
  <si>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</si>
  <si>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</si>
  <si>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</si>
  <si>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</si>
  <si>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</si>
  <si>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</si>
  <si>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</si>
  <si>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</si>
  <si>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</si>
  <si>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</si>
  <si>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</si>
  <si>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</si>
  <si>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</si>
  <si>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</si>
  <si>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</si>
  <si>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</si>
  <si>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</si>
  <si>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</si>
  <si>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</si>
  <si>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</si>
  <si>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</si>
  <si>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</si>
  <si>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</si>
  <si>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</si>
  <si>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</si>
  <si>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</si>
  <si>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</si>
  <si>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</si>
  <si>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</si>
  <si>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</si>
  <si>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</si>
  <si>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</si>
  <si>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</si>
  <si>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</si>
  <si>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</si>
  <si>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</si>
  <si>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</si>
  <si>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</si>
  <si>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</si>
  <si>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</si>
  <si>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</si>
  <si>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</si>
  <si>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</si>
  <si>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</si>
  <si>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</si>
  <si>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</si>
  <si>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</si>
  <si>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</si>
  <si>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</si>
  <si>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</si>
  <si>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</si>
  <si>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</si>
  <si>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</si>
  <si>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</si>
  <si>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</si>
  <si>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</si>
  <si>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</si>
  <si>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</si>
  <si>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</si>
  <si>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</si>
  <si>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</si>
  <si>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</si>
  <si>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</si>
  <si>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</si>
  <si>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</si>
  <si>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</si>
  <si>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</si>
  <si>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</si>
  <si>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</si>
  <si>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</si>
  <si>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</si>
  <si>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</si>
  <si>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</si>
  <si>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</si>
  <si>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</si>
  <si>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</si>
  <si>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</si>
  <si>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</si>
  <si>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</si>
  <si>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</si>
  <si>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</si>
  <si>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</si>
  <si>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</si>
  <si>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</si>
  <si>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</si>
  <si>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</si>
  <si>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</si>
  <si>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</si>
  <si>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</si>
  <si>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</si>
  <si>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</si>
  <si>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</si>
  <si>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</si>
  <si>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</si>
  <si>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</si>
  <si>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</si>
  <si>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</si>
  <si>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</si>
  <si>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</si>
  <si>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</si>
  <si>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</si>
  <si>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</si>
  <si>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</si>
  <si>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</si>
  <si>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</si>
  <si>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</si>
  <si>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</si>
  <si>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</si>
  <si>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</si>
  <si>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</si>
  <si>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</si>
  <si>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</si>
  <si>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</si>
  <si>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</si>
  <si>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</si>
  <si>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</si>
  <si>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</si>
  <si>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</si>
  <si>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</si>
  <si>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</si>
  <si>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</si>
  <si>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</si>
  <si>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</si>
  <si>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</si>
  <si>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</si>
  <si>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</si>
  <si>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</si>
  <si>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</si>
  <si>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</si>
  <si>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</si>
  <si>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</si>
  <si>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</si>
  <si>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</si>
  <si>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</si>
  <si>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</si>
  <si>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</si>
  <si>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</si>
  <si>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</si>
  <si>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</si>
  <si>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</si>
  <si>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</si>
  <si>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</si>
  <si>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</si>
  <si>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</si>
  <si>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</si>
  <si>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</si>
  <si>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</si>
  <si>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</si>
  <si>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</si>
  <si>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</si>
  <si>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</si>
  <si>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</si>
  <si>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</si>
  <si>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</si>
  <si>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</si>
  <si>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</si>
  <si>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</si>
  <si>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</si>
  <si>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</si>
  <si>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</si>
  <si>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</si>
  <si>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</si>
  <si>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</si>
  <si>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</si>
  <si>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</si>
  <si>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</si>
  <si>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</si>
  <si>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</si>
  <si>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</si>
  <si>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</si>
  <si>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</si>
  <si>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</si>
  <si>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</si>
  <si>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</si>
  <si>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</si>
  <si>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</si>
  <si>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</si>
  <si>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</si>
  <si>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</si>
  <si>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</si>
  <si>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</si>
  <si>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</si>
  <si>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</si>
  <si>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</si>
  <si>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</si>
  <si>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</si>
  <si>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</si>
  <si>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</si>
  <si>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</si>
  <si>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</si>
  <si>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</si>
  <si>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</si>
  <si>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</si>
  <si>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</si>
  <si>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</si>
  <si>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</si>
  <si>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</si>
  <si>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</si>
  <si>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</si>
  <si>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</si>
  <si>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</si>
  <si>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</si>
  <si>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</si>
  <si>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</si>
  <si>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</si>
  <si>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</si>
  <si>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</si>
  <si>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</si>
  <si>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</si>
  <si>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</si>
  <si>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</si>
  <si>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</si>
  <si>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</si>
  <si>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</si>
  <si>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</si>
  <si>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</si>
  <si>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</si>
  <si>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</si>
  <si>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</si>
  <si>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</si>
  <si>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</si>
  <si>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</si>
  <si>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</si>
  <si>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</si>
  <si>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</si>
  <si>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</si>
  <si>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</si>
  <si>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</si>
  <si>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</si>
  <si>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</si>
  <si>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</si>
  <si>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</si>
  <si>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</si>
  <si>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</si>
  <si>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</si>
  <si>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</si>
  <si>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</si>
  <si>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</si>
  <si>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</si>
  <si>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</si>
  <si>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</si>
  <si>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</si>
  <si>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</si>
  <si>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</si>
  <si>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</si>
  <si>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</si>
  <si>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</si>
  <si>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</si>
  <si>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</si>
  <si>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</si>
  <si>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</si>
  <si>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</si>
  <si>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</si>
  <si>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</si>
  <si>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</si>
  <si>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</si>
  <si>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</si>
  <si>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</si>
  <si>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</si>
  <si>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</si>
  <si>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</si>
  <si>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</si>
  <si>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</si>
  <si>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</si>
  <si>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</si>
  <si>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</si>
  <si>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</si>
  <si>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</si>
  <si>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</si>
  <si>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</si>
  <si>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</si>
  <si>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</si>
  <si>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</si>
  <si>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</si>
  <si>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</si>
  <si>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</si>
  <si>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</si>
  <si>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</si>
  <si>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</si>
  <si>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</si>
  <si>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</si>
  <si>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</si>
  <si>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</si>
  <si>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</si>
  <si>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</si>
  <si>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</si>
  <si>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</si>
  <si>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</si>
  <si>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</si>
  <si>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</si>
  <si>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</si>
  <si>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</si>
  <si>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</si>
  <si>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</si>
  <si>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</si>
  <si>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</si>
  <si>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</si>
  <si>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</si>
  <si>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</si>
  <si>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</si>
  <si>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</si>
  <si>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</si>
  <si>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</si>
  <si>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</si>
  <si>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</si>
  <si>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</si>
  <si>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</si>
  <si>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</si>
  <si>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</si>
  <si>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</si>
  <si>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</si>
  <si>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</si>
  <si>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</si>
  <si>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</si>
  <si>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</si>
  <si>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</si>
  <si>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</si>
  <si>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</si>
  <si>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</si>
  <si>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</si>
  <si>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</si>
  <si>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</si>
  <si>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</si>
  <si>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</si>
  <si>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</si>
  <si>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</si>
  <si>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</si>
  <si>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</si>
  <si>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</si>
  <si>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</si>
  <si>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</si>
  <si>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</si>
  <si>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</si>
  <si>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</si>
  <si>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</si>
  <si>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</si>
  <si>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</si>
  <si>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</si>
  <si>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</si>
  <si>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</si>
  <si>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</si>
  <si>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</si>
  <si>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</si>
  <si>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</si>
  <si>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</si>
  <si>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</si>
  <si>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</si>
  <si>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</si>
  <si>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</si>
  <si>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</si>
  <si>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</si>
  <si>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</si>
  <si>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</si>
  <si>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</si>
  <si>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</si>
  <si>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</si>
  <si>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</si>
  <si>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</si>
  <si>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</si>
  <si>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</si>
  <si>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</si>
  <si>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</si>
  <si>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</si>
  <si>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</si>
  <si>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</si>
  <si>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</si>
  <si>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</si>
  <si>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</si>
  <si>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</si>
  <si>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</si>
  <si>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</si>
  <si>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</si>
  <si>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</si>
  <si>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</si>
  <si>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</si>
  <si>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</si>
  <si>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</si>
  <si>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</si>
  <si>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</si>
  <si>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</si>
  <si>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</si>
  <si>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</si>
  <si>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</si>
  <si>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</si>
  <si>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</si>
  <si>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</si>
  <si>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</si>
  <si>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</si>
  <si>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</si>
  <si>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</si>
  <si>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</si>
  <si>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</si>
  <si>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</si>
  <si>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</si>
  <si>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</si>
  <si>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</si>
  <si>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</si>
  <si>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</si>
  <si>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</si>
  <si>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</si>
  <si>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</si>
  <si>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</si>
  <si>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</si>
  <si>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</si>
  <si>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</si>
  <si>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</si>
  <si>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</si>
  <si>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</si>
  <si>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</si>
  <si>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</si>
  <si>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</si>
  <si>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</si>
  <si>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</si>
  <si>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</si>
  <si>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</si>
  <si>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</si>
  <si>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</si>
  <si>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</si>
  <si>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</si>
  <si>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</si>
  <si>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</si>
  <si>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</si>
  <si>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</si>
  <si>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</si>
  <si>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</si>
  <si>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</si>
  <si>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</si>
  <si>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</si>
  <si>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</si>
  <si>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</si>
  <si>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</si>
  <si>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</si>
  <si>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</si>
  <si>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</si>
  <si>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</si>
  <si>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</si>
  <si>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</si>
  <si>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</si>
  <si>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</si>
  <si>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</si>
  <si>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</si>
  <si>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</si>
  <si>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</si>
  <si>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</si>
  <si>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</si>
  <si>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</si>
  <si>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</si>
  <si>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</si>
  <si>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</si>
  <si>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</si>
  <si>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</si>
  <si>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</si>
  <si>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</si>
  <si>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</si>
  <si>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</si>
  <si>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</si>
  <si>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</si>
  <si>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</si>
  <si>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</si>
  <si>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</si>
  <si>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</si>
  <si>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</si>
  <si>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</si>
  <si>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</si>
  <si>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</si>
  <si>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</si>
  <si>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</si>
  <si>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</si>
  <si>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</si>
  <si>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</si>
  <si>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</si>
  <si>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</si>
  <si>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</si>
  <si>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</si>
  <si>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</si>
  <si>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</si>
  <si>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</si>
  <si>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</si>
  <si>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</si>
  <si>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</si>
  <si>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</si>
  <si>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</si>
  <si>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</si>
  <si>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</si>
  <si>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</si>
  <si>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</si>
  <si>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</si>
  <si>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</si>
  <si>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</si>
  <si>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</si>
  <si>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</si>
  <si>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</si>
  <si>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</si>
  <si>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</si>
  <si>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</si>
  <si>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</si>
  <si>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</si>
  <si>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</si>
  <si>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</si>
  <si>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</si>
  <si>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</si>
  <si>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</si>
  <si>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</si>
  <si>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</si>
  <si>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</si>
  <si>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</si>
  <si>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</si>
  <si>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</si>
  <si>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</si>
  <si>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</si>
  <si>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</si>
  <si>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</si>
  <si>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</si>
  <si>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</si>
  <si>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</si>
  <si>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</si>
  <si>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</si>
  <si>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</si>
  <si>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</si>
  <si>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</si>
  <si>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</si>
  <si>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</si>
  <si>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</si>
  <si>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</si>
  <si>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</si>
  <si>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</si>
  <si>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</si>
  <si>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</si>
  <si>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</si>
  <si>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</si>
  <si>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</si>
  <si>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</si>
  <si>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</si>
  <si>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</si>
  <si>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</si>
  <si>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</si>
  <si>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</si>
  <si>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</si>
  <si>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</si>
  <si>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</si>
  <si>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</si>
  <si>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</si>
  <si>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</si>
  <si>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</si>
  <si>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</si>
  <si>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</si>
  <si>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</si>
  <si>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</si>
  <si>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</si>
  <si>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</si>
  <si>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</si>
  <si>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</si>
  <si>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</si>
  <si>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</si>
  <si>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</si>
  <si>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</si>
  <si>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</si>
  <si>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</si>
  <si>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</si>
  <si>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</si>
  <si>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</si>
  <si>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</si>
  <si>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</si>
  <si>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</si>
  <si>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</si>
  <si>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</si>
  <si>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</si>
  <si>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</si>
  <si>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</si>
  <si>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</si>
  <si>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</si>
  <si>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</si>
  <si>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</si>
  <si>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</si>
  <si>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</si>
  <si>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</si>
  <si>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</si>
  <si>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</si>
  <si>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</si>
  <si>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</si>
  <si>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</si>
  <si>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</si>
  <si>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</si>
  <si>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</si>
  <si>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</si>
  <si>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</si>
  <si>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</si>
  <si>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</si>
  <si>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</si>
  <si>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</si>
  <si>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</si>
  <si>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</si>
  <si>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</si>
  <si>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</si>
  <si>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</si>
  <si>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</si>
  <si>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</si>
  <si>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</si>
  <si>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</si>
  <si>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</si>
  <si>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</si>
  <si>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</si>
  <si>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</si>
  <si>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</si>
  <si>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</si>
  <si>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</si>
  <si>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</si>
  <si>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</si>
  <si>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</si>
  <si>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</si>
  <si>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</si>
  <si>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</si>
  <si>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</si>
  <si>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</si>
  <si>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</si>
  <si>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</si>
  <si>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</si>
  <si>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</si>
  <si>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</si>
  <si>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</si>
  <si>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</si>
  <si>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</si>
  <si>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</si>
  <si>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</si>
  <si>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</si>
  <si>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</si>
  <si>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</si>
  <si>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</si>
  <si>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</si>
  <si>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</si>
  <si>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</si>
  <si>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</si>
  <si>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</si>
  <si>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</si>
  <si>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</si>
  <si>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</si>
  <si>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</si>
  <si>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</si>
  <si>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</si>
  <si>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</si>
  <si>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</si>
  <si>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</si>
  <si>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</si>
  <si>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</si>
  <si>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</si>
  <si>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</si>
  <si>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</si>
  <si>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</si>
  <si>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</si>
  <si>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</si>
  <si>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</si>
  <si>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</si>
  <si>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</si>
  <si>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</si>
  <si>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</si>
  <si>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</si>
  <si>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</si>
  <si>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</si>
  <si>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</si>
  <si>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</si>
  <si>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</si>
  <si>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</si>
  <si>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</si>
  <si>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</si>
  <si>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</si>
  <si>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</si>
  <si>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</si>
  <si>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</si>
  <si>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</si>
  <si>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</si>
  <si>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</si>
  <si>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</si>
  <si>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</si>
  <si>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</si>
  <si>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</si>
  <si>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</si>
  <si>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</si>
  <si>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</si>
  <si>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</si>
  <si>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</si>
  <si>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</si>
  <si>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</si>
  <si>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</si>
  <si>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</si>
  <si>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</si>
  <si>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</si>
  <si>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</si>
  <si>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</si>
  <si>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</si>
  <si>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</si>
  <si>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</si>
  <si>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</si>
  <si>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</si>
  <si>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</si>
  <si>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</si>
  <si>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</si>
  <si>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</si>
  <si>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</si>
  <si>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</si>
  <si>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</si>
  <si>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</si>
  <si>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</si>
  <si>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</si>
  <si>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</si>
  <si>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</si>
  <si>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</si>
  <si>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</si>
  <si>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</si>
  <si>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</si>
  <si>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</si>
  <si>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</si>
  <si>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</si>
  <si>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</si>
  <si>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</si>
  <si>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</si>
  <si>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</si>
  <si>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</si>
  <si>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</si>
  <si>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</si>
  <si>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</si>
  <si>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</si>
  <si>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</si>
  <si>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</si>
  <si>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</si>
  <si>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</si>
  <si>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</si>
  <si>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</si>
  <si>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</si>
  <si>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</si>
  <si>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</si>
  <si>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</si>
  <si>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</si>
  <si>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</si>
  <si>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</si>
  <si>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</si>
  <si>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</si>
  <si>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</si>
  <si>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</si>
  <si>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</si>
  <si>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</si>
  <si>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</si>
  <si>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</si>
  <si>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</si>
  <si>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</si>
  <si>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</si>
  <si>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</si>
  <si>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</si>
  <si>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</si>
  <si>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</si>
  <si>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</si>
  <si>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</si>
  <si>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</si>
  <si>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</si>
  <si>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</si>
  <si>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</si>
  <si>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</si>
  <si>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</si>
  <si>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</si>
  <si>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</si>
  <si>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</si>
  <si>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</si>
  <si>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</si>
  <si>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</si>
  <si>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</si>
  <si>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</si>
  <si>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</si>
  <si>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</si>
  <si>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</si>
  <si>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</si>
  <si>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</si>
  <si>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</si>
  <si>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</si>
  <si>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</si>
  <si>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</si>
  <si>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</si>
  <si>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</si>
  <si>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</si>
  <si>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</si>
  <si>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</si>
  <si>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</si>
  <si>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</si>
  <si>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</si>
  <si>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</si>
  <si>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</si>
  <si>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</si>
  <si>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</si>
  <si>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</si>
  <si>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</si>
  <si>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</si>
  <si>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</si>
  <si>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</si>
  <si>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</si>
  <si>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</si>
  <si>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</si>
  <si>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</si>
  <si>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</si>
  <si>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</si>
  <si>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</si>
  <si>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</si>
  <si>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</si>
  <si>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</si>
  <si>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</si>
  <si>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</si>
  <si>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</si>
  <si>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</si>
  <si>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</si>
  <si>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</si>
  <si>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</si>
  <si>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</si>
  <si>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</si>
  <si>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</si>
  <si>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</si>
  <si>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</si>
  <si>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</si>
  <si>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</si>
  <si>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</si>
  <si>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</si>
  <si>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</si>
  <si>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</si>
  <si>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</si>
  <si>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</si>
  <si>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</si>
  <si>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</si>
  <si>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</si>
  <si>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</si>
  <si>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</si>
  <si>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</si>
  <si>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</si>
  <si>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</si>
  <si>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</si>
  <si>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</si>
  <si>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</si>
  <si>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</si>
  <si>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</si>
  <si>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</si>
  <si>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</si>
  <si>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</si>
  <si>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</si>
  <si>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</si>
  <si>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</si>
  <si>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</si>
  <si>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</si>
  <si>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</si>
  <si>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</si>
  <si>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</si>
  <si>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</si>
  <si>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</si>
  <si>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</si>
  <si>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</si>
  <si>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</si>
  <si>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</si>
  <si>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</si>
  <si>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</si>
  <si>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</si>
  <si>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</si>
  <si>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</si>
  <si>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</si>
  <si>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</si>
  <si>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</si>
  <si>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</si>
  <si>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</si>
  <si>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</si>
  <si>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</si>
  <si>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</si>
  <si>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</si>
  <si>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</si>
  <si>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</si>
  <si>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</si>
  <si>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</si>
  <si>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</si>
  <si>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</si>
  <si>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</si>
  <si>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</si>
  <si>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</si>
  <si>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</si>
  <si>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</si>
  <si>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</si>
  <si>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</si>
  <si>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</si>
  <si>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</si>
  <si>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</si>
  <si>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</si>
  <si>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</si>
  <si>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</si>
  <si>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</si>
  <si>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</si>
  <si>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</si>
  <si>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</si>
  <si>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</si>
  <si>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</si>
  <si>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</si>
  <si>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</si>
  <si>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</si>
  <si>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</si>
  <si>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</si>
  <si>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</si>
  <si>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</si>
  <si>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</si>
  <si>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</si>
  <si>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</si>
  <si>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</si>
  <si>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</si>
  <si>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</si>
  <si>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</si>
  <si>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</si>
  <si>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</si>
  <si>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</si>
  <si>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</si>
  <si>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</si>
  <si>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</si>
  <si>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</si>
  <si>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</si>
  <si>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</si>
  <si>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</si>
  <si>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</si>
  <si>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</si>
  <si>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</si>
  <si>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</si>
  <si>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</si>
  <si>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</si>
  <si>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</si>
  <si>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</si>
  <si>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</si>
  <si>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</si>
  <si>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</si>
  <si>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</si>
  <si>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</si>
  <si>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</si>
  <si>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</si>
  <si>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</si>
  <si>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</si>
  <si>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</si>
  <si>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</si>
  <si>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</si>
  <si>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</si>
  <si>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</si>
  <si>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</si>
  <si>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</si>
  <si>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</si>
  <si>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</si>
  <si>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</si>
  <si>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</si>
  <si>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</si>
  <si>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</si>
  <si>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</si>
  <si>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</si>
  <si>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</si>
  <si>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</si>
  <si>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</si>
  <si>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</si>
  <si>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</si>
  <si>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</si>
  <si>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</si>
  <si>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</si>
  <si>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</si>
  <si>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</si>
  <si>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</si>
  <si>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</si>
  <si>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</si>
  <si>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</si>
  <si>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</si>
  <si>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</si>
  <si>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</si>
  <si>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</si>
  <si>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</si>
  <si>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</si>
  <si>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</si>
  <si>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</si>
  <si>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</si>
  <si>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</si>
  <si>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</si>
  <si>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</si>
  <si>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</si>
  <si>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</si>
  <si>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</si>
  <si>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</si>
  <si>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</si>
  <si>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</si>
  <si>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</si>
  <si>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</si>
  <si>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</si>
  <si>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</si>
  <si>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</si>
  <si>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</si>
  <si>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</si>
  <si>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</si>
  <si>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</si>
  <si>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</si>
  <si>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</si>
  <si>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</si>
  <si>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</si>
  <si>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</si>
  <si>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</si>
  <si>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</si>
  <si>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</si>
  <si>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</si>
  <si>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</si>
  <si>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</si>
  <si>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</si>
  <si>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</si>
  <si>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</si>
  <si>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</si>
  <si>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</si>
  <si>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</si>
  <si>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</si>
  <si>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</si>
  <si>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</si>
  <si>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</si>
  <si>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</si>
  <si>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</si>
  <si>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</si>
  <si>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</si>
  <si>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</si>
  <si>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</si>
  <si>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</si>
  <si>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</si>
  <si>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</si>
  <si>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</si>
  <si>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</si>
  <si>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</si>
  <si>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</si>
  <si>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</si>
  <si>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</si>
  <si>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</si>
  <si>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</si>
  <si>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</si>
  <si>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</si>
  <si>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</si>
  <si>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</si>
  <si>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</si>
  <si>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</si>
  <si>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</si>
  <si>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</si>
  <si>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</si>
  <si>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</si>
  <si>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</si>
  <si>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</si>
  <si>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</si>
  <si>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</si>
  <si>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</si>
  <si>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</si>
  <si>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</si>
  <si>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</si>
  <si>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</si>
  <si>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</si>
  <si>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</si>
  <si>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</si>
  <si>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</si>
  <si>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</si>
  <si>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</si>
  <si>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</si>
  <si>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</si>
  <si>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</si>
  <si>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</si>
  <si>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</si>
  <si>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</si>
  <si>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</si>
  <si>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</si>
  <si>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</si>
  <si>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</si>
  <si>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</si>
  <si>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</si>
  <si>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</si>
  <si>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</si>
  <si>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</si>
  <si>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</si>
  <si>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</si>
  <si>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</si>
  <si>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</si>
  <si>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</si>
  <si>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</si>
  <si>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</si>
  <si>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</si>
  <si>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</si>
  <si>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</si>
  <si>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</si>
  <si>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</si>
  <si>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</si>
  <si>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</si>
  <si>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</si>
  <si>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</si>
  <si>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</si>
  <si>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</si>
  <si>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</si>
  <si>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</si>
  <si>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</si>
  <si>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</si>
  <si>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</si>
  <si>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</si>
  <si>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</si>
  <si>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</si>
  <si>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</si>
  <si>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</si>
  <si>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</si>
  <si>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</si>
  <si>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</si>
  <si>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</si>
  <si>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</si>
  <si>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</si>
  <si>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</si>
  <si>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</si>
  <si>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</si>
  <si>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</si>
  <si>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</si>
  <si>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</si>
  <si>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</si>
  <si>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</si>
  <si>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</si>
  <si>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</si>
  <si>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</si>
  <si>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</si>
  <si>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</si>
  <si>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</si>
  <si>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</si>
  <si>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</si>
  <si>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</si>
  <si>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</si>
  <si>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</si>
  <si>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</si>
  <si>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</si>
  <si>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</si>
  <si>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</si>
  <si>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</si>
  <si>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</si>
  <si>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</si>
  <si>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</si>
  <si>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</si>
  <si>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</si>
  <si>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</si>
  <si>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</si>
  <si>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</si>
  <si>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</si>
  <si>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</si>
  <si>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</si>
  <si>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</si>
  <si>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</si>
  <si>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</si>
  <si>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</si>
  <si>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</si>
  <si>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</si>
  <si>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</si>
  <si>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</si>
  <si>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</si>
  <si>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</si>
  <si>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</si>
  <si>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</si>
  <si>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</si>
  <si>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</si>
  <si>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</si>
  <si>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</si>
  <si>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</si>
  <si>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</si>
  <si>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</si>
  <si>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</si>
  <si>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</si>
  <si>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</si>
  <si>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</si>
  <si>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</si>
  <si>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</si>
  <si>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</si>
  <si>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</si>
  <si>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</si>
  <si>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</si>
  <si>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</si>
  <si>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</si>
  <si>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</si>
  <si>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</si>
  <si>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</si>
  <si>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</si>
  <si>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</si>
  <si>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</si>
  <si>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</si>
  <si>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</si>
  <si>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</si>
  <si>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</si>
  <si>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</si>
  <si>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</si>
  <si>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</si>
  <si>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</si>
  <si>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</si>
  <si>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</si>
  <si>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</si>
  <si>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</si>
  <si>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</si>
  <si>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</si>
  <si>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</si>
  <si>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</si>
  <si>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</si>
  <si>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</si>
  <si>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</si>
  <si>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</si>
  <si>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</si>
  <si>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</si>
  <si>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</si>
  <si>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</si>
  <si>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</si>
  <si>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</si>
  <si>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</si>
  <si>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</si>
  <si>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</si>
  <si>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</si>
  <si>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</si>
  <si>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</si>
  <si>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</si>
  <si>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</si>
  <si>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</si>
  <si>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</si>
  <si>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</si>
  <si>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</si>
  <si>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</si>
  <si>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</si>
  <si>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</si>
  <si>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</si>
  <si>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</si>
  <si>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</si>
  <si>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</si>
  <si>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</si>
  <si>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</si>
  <si>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</si>
  <si>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</si>
  <si>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</si>
  <si>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</si>
  <si>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</si>
  <si>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</si>
  <si>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</si>
  <si>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</si>
  <si>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</si>
  <si>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</si>
  <si>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</si>
  <si>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</si>
  <si>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</si>
  <si>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</si>
  <si>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</si>
  <si>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</si>
  <si>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</si>
  <si>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</si>
  <si>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</si>
  <si>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</si>
  <si>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</si>
  <si>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</si>
  <si>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</si>
  <si>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</si>
  <si>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</si>
  <si>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</si>
  <si>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</si>
  <si>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</si>
  <si>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</si>
  <si>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</si>
  <si>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</si>
  <si>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</si>
  <si>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</si>
  <si>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</si>
  <si>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</si>
  <si>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</si>
  <si>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</si>
  <si>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</si>
  <si>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</si>
  <si>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</si>
  <si>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</si>
  <si>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</si>
  <si>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</si>
  <si>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</si>
  <si>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</si>
  <si>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</si>
  <si>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</si>
  <si>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</si>
  <si>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</si>
  <si>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</si>
  <si>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</si>
  <si>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</si>
  <si>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</si>
  <si>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</si>
  <si>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</si>
  <si>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</si>
  <si>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</si>
  <si>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</si>
  <si>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</si>
  <si>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</si>
  <si>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</si>
  <si>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</si>
  <si>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</si>
  <si>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</si>
  <si>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</si>
  <si>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</si>
  <si>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</si>
  <si>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</si>
  <si>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</si>
  <si>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</si>
  <si>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</si>
  <si>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</si>
  <si>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</si>
  <si>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</si>
  <si>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</si>
  <si>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</si>
  <si>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</si>
  <si>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</si>
  <si>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</si>
  <si>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</si>
  <si>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</si>
  <si>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</si>
  <si>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</si>
  <si>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</si>
  <si>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</si>
  <si>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</si>
  <si>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</si>
  <si>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</si>
  <si>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</si>
  <si>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</si>
  <si>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</si>
  <si>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</si>
  <si>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</si>
  <si>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</si>
  <si>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</si>
  <si>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</si>
  <si>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</si>
  <si>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</si>
  <si>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</si>
  <si>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</si>
  <si>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</si>
  <si>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</si>
  <si>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</si>
  <si>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</si>
  <si>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</si>
  <si>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</si>
  <si>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</si>
  <si>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</si>
  <si>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</si>
  <si>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</si>
  <si>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</si>
  <si>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</si>
  <si>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</si>
  <si>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</si>
  <si>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</si>
  <si>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</si>
  <si>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</si>
  <si>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</si>
  <si>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</si>
  <si>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</si>
  <si>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</si>
  <si>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</si>
  <si>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</si>
  <si>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</si>
  <si>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</si>
  <si>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</si>
  <si>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</si>
  <si>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</si>
  <si>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</si>
  <si>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</si>
  <si>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</si>
  <si>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</si>
  <si>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</si>
  <si>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</si>
  <si>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</si>
  <si>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</si>
  <si>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</si>
  <si>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</si>
  <si>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</si>
  <si>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</si>
  <si>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</si>
  <si>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</si>
  <si>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</si>
  <si>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</si>
  <si>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</si>
  <si>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</si>
  <si>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</si>
  <si>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</si>
  <si>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</si>
  <si>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</si>
  <si>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</si>
  <si>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</si>
  <si>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</si>
  <si>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</si>
  <si>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</si>
  <si>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</si>
  <si>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</si>
  <si>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</si>
  <si>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</si>
  <si>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</si>
  <si>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</si>
  <si>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</si>
  <si>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</si>
  <si>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</si>
  <si>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</si>
  <si>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</si>
  <si>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</si>
  <si>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</si>
  <si>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</si>
  <si>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</si>
  <si>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</si>
  <si>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</si>
  <si>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</si>
  <si>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</si>
  <si>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</si>
  <si>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</si>
  <si>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</si>
  <si>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</si>
  <si>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</si>
  <si>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</si>
  <si>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</si>
  <si>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</si>
  <si>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</si>
  <si>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</si>
  <si>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</si>
  <si>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</si>
  <si>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</si>
  <si>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</si>
  <si>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</si>
  <si>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</si>
  <si>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</si>
  <si>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</si>
  <si>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</si>
  <si>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</si>
  <si>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</si>
  <si>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</si>
  <si>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</si>
  <si>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</si>
  <si>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</si>
  <si>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</si>
  <si>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</si>
  <si>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</si>
  <si>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</si>
  <si>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</si>
  <si>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</si>
  <si>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</si>
  <si>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</si>
  <si>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</si>
  <si>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</si>
  <si>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</si>
  <si>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</si>
  <si>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</si>
  <si>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</si>
  <si>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</si>
  <si>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</si>
  <si>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</si>
  <si>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</si>
  <si>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</si>
  <si>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</si>
  <si>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</si>
  <si>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</si>
  <si>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</si>
  <si>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</si>
  <si>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</si>
  <si>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</si>
  <si>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</si>
  <si>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</si>
  <si>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</si>
  <si>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</si>
  <si>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</si>
  <si>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</si>
  <si>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</si>
  <si>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</si>
  <si>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</si>
  <si>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</si>
  <si>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</si>
  <si>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</si>
  <si>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</si>
  <si>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</si>
  <si>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</si>
  <si>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</si>
  <si>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</si>
  <si>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</si>
  <si>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</si>
  <si>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</si>
  <si>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</si>
  <si>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</si>
  <si>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</si>
  <si>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</si>
  <si>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</si>
  <si>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</si>
  <si>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</si>
  <si>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</si>
  <si>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</si>
  <si>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</si>
  <si>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</si>
  <si>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</si>
  <si>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</si>
  <si>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</si>
  <si>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</si>
  <si>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</si>
  <si>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</si>
  <si>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</si>
  <si>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</si>
  <si>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</si>
  <si>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</si>
  <si>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</si>
  <si>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</si>
  <si>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</si>
  <si>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</si>
  <si>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</si>
  <si>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</si>
  <si>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</si>
  <si>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</si>
  <si>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</si>
  <si>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</si>
  <si>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</si>
  <si>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</si>
  <si>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</si>
  <si>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</si>
  <si>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</si>
  <si>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</si>
  <si>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</si>
  <si>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</si>
  <si>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</si>
  <si>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</si>
  <si>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</si>
  <si>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</si>
  <si>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</si>
  <si>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</si>
  <si>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</si>
  <si>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</si>
  <si>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</si>
  <si>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</si>
  <si>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</si>
  <si>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</si>
  <si>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</si>
  <si>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</si>
  <si>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</si>
  <si>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</si>
  <si>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</si>
  <si>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</si>
  <si>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</si>
  <si>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</si>
  <si>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</si>
  <si>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</si>
  <si>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</si>
  <si>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</si>
  <si>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</si>
  <si>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</si>
  <si>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</si>
  <si>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</si>
  <si>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</si>
  <si>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</si>
  <si>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</si>
  <si>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</si>
  <si>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</si>
  <si>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</si>
  <si>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</si>
  <si>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</si>
  <si>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</si>
  <si>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</si>
  <si>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</si>
  <si>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</si>
  <si>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</si>
  <si>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</si>
  <si>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</si>
  <si>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</si>
  <si>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</si>
  <si>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</si>
  <si>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</si>
  <si>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</si>
  <si>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</si>
  <si>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</si>
  <si>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</si>
  <si>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</si>
  <si>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</si>
  <si>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</si>
  <si>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</si>
  <si>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</si>
  <si>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</si>
  <si>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</si>
  <si>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</si>
  <si>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</si>
  <si>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</si>
  <si>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</si>
  <si>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</si>
  <si>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</si>
  <si>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</si>
  <si>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</si>
  <si>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</si>
  <si>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</si>
  <si>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</si>
  <si>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</si>
  <si>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</si>
  <si>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</si>
  <si>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</si>
  <si>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</si>
  <si>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</si>
  <si>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</si>
  <si>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</si>
  <si>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</si>
  <si>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</si>
  <si>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</si>
  <si>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</si>
  <si>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</si>
  <si>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</si>
  <si>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</si>
  <si>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</si>
  <si>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</si>
  <si>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</si>
  <si>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</si>
  <si>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</si>
  <si>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</si>
  <si>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</si>
  <si>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</si>
  <si>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</si>
  <si>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</si>
  <si>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</si>
  <si>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</si>
  <si>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</si>
  <si>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</si>
  <si>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</si>
  <si>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</si>
  <si>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</si>
  <si>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</si>
  <si>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</si>
  <si>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</si>
  <si>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</si>
  <si>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</si>
  <si>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</si>
  <si>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</si>
  <si>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</si>
  <si>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</si>
  <si>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</si>
  <si>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</si>
  <si>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</si>
  <si>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</si>
  <si>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</si>
  <si>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</si>
  <si>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</si>
  <si>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</si>
  <si>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</si>
  <si>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</si>
  <si>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</si>
  <si>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</si>
  <si>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</si>
  <si>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</si>
  <si>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</si>
  <si>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</si>
  <si>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</si>
  <si>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</si>
  <si>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</si>
  <si>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</si>
  <si>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</si>
  <si>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</si>
  <si>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</si>
  <si>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</si>
  <si>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</si>
  <si>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</si>
  <si>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</si>
  <si>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</si>
  <si>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</si>
  <si>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</si>
  <si>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</si>
  <si>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</si>
  <si>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</si>
  <si>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</si>
  <si>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</si>
  <si>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</si>
  <si>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</si>
  <si>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</si>
  <si>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</si>
  <si>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</si>
  <si>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</si>
  <si>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</si>
  <si>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</si>
  <si>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</si>
  <si>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</si>
  <si>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</si>
  <si>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</si>
  <si>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</si>
  <si>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</si>
  <si>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</si>
  <si>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</si>
  <si>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</si>
  <si>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</si>
  <si>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</si>
  <si>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</si>
  <si>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</si>
  <si>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</si>
  <si>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</si>
  <si>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</si>
  <si>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</si>
  <si>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</si>
  <si>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</si>
  <si>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</si>
  <si>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</si>
  <si>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</si>
  <si>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</si>
  <si>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</si>
  <si>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</si>
  <si>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</si>
  <si>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</si>
  <si>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</si>
  <si>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</si>
  <si>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</si>
  <si>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</si>
  <si>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</si>
  <si>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</si>
  <si>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</si>
  <si>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</si>
  <si>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</si>
  <si>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</si>
  <si>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</si>
  <si>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</si>
  <si>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</si>
  <si>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</si>
  <si>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</si>
  <si>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</si>
  <si>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</si>
  <si>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</si>
  <si>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</si>
  <si>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</si>
  <si>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</si>
  <si>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</si>
  <si>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</si>
  <si>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</si>
  <si>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</si>
  <si>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</si>
  <si>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</si>
  <si>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</si>
  <si>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</si>
  <si>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</si>
  <si>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</si>
  <si>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</si>
  <si>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</si>
  <si>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</si>
  <si>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</si>
  <si>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</si>
  <si>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</si>
  <si>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</si>
  <si>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</si>
  <si>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</si>
  <si>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</si>
  <si>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</si>
  <si>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</si>
  <si>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</si>
  <si>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</si>
  <si>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</si>
  <si>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</si>
  <si>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</si>
  <si>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</si>
  <si>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</si>
  <si>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</si>
  <si>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</si>
  <si>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</si>
  <si>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</si>
  <si>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</si>
  <si>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</si>
  <si>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</si>
  <si>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</si>
  <si>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</si>
  <si>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</si>
  <si>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</si>
  <si>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</si>
  <si>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</si>
  <si>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</si>
  <si>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</si>
  <si>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</si>
  <si>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</si>
  <si>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</si>
  <si>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</si>
  <si>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</si>
  <si>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</si>
  <si>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</si>
  <si>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</si>
  <si>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</si>
  <si>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</si>
  <si>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</si>
  <si>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</si>
  <si>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</si>
  <si>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</si>
  <si>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</si>
  <si>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</si>
  <si>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</si>
  <si>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</si>
  <si>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</si>
  <si>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</si>
  <si>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</si>
  <si>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</si>
  <si>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</si>
  <si>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</si>
  <si>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</si>
  <si>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</si>
  <si>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</si>
  <si>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</si>
  <si>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</si>
  <si>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</si>
  <si>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</si>
  <si>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</si>
  <si>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</si>
  <si>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</si>
  <si>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</si>
  <si>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</si>
  <si>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</si>
  <si>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</si>
  <si>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</si>
  <si>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</si>
  <si>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</si>
  <si>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</si>
  <si>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</si>
  <si>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</si>
  <si>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</si>
  <si>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</si>
  <si>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</si>
  <si>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</si>
  <si>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</si>
  <si>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</si>
  <si>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</si>
  <si>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</si>
  <si>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</si>
  <si>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</si>
  <si>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</si>
  <si>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</si>
  <si>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</si>
  <si>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</si>
  <si>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</si>
  <si>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</si>
  <si>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</si>
  <si>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</si>
  <si>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</si>
  <si>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</si>
  <si>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</si>
  <si>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</si>
  <si>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</si>
  <si>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</si>
  <si>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</si>
  <si>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</si>
  <si>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</si>
  <si>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</si>
  <si>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</si>
  <si>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</si>
  <si>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</si>
  <si>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</si>
  <si>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</si>
  <si>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</si>
  <si>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</si>
  <si>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</si>
  <si>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</si>
  <si>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</si>
  <si>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</si>
  <si>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</si>
  <si>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</si>
  <si>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</si>
  <si>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</si>
  <si>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</si>
  <si>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</si>
  <si>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</si>
  <si>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</si>
  <si>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</si>
  <si>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</si>
  <si>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</si>
  <si>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</si>
  <si>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</si>
  <si>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</si>
  <si>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</si>
  <si>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</si>
  <si>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</si>
  <si>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</si>
  <si>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</si>
  <si>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</si>
  <si>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</si>
  <si>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</si>
  <si>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</si>
  <si>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</si>
  <si>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</si>
  <si>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</si>
  <si>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</si>
  <si>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</si>
  <si>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</si>
  <si>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</si>
  <si>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</si>
  <si>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</si>
  <si>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</si>
  <si>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</si>
  <si>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</si>
  <si>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</si>
  <si>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</si>
  <si>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</si>
  <si>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</si>
  <si>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</si>
  <si>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</si>
  <si>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</si>
  <si>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</si>
  <si>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</si>
  <si>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</si>
  <si>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</si>
  <si>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</si>
  <si>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</si>
  <si>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</si>
  <si>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</si>
  <si>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</si>
  <si>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</si>
  <si>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</si>
  <si>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</si>
  <si>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</si>
  <si>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</si>
  <si>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</si>
  <si>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</si>
  <si>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</si>
  <si>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</si>
  <si>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</si>
  <si>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</si>
  <si>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</si>
  <si>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</si>
  <si>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</si>
  <si>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</si>
  <si>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</si>
  <si>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</si>
  <si>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</si>
  <si>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</si>
  <si>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</si>
  <si>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</si>
  <si>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</si>
  <si>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</si>
  <si>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</si>
  <si>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</si>
  <si>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</si>
  <si>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</si>
  <si>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</si>
  <si>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</si>
  <si>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</si>
  <si>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</si>
  <si>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</si>
  <si>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</si>
  <si>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</si>
  <si>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</si>
  <si>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</si>
  <si>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</si>
  <si>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</si>
  <si>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</si>
  <si>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</si>
  <si>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</si>
  <si>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</si>
  <si>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</si>
  <si>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</si>
  <si>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</si>
  <si>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</si>
  <si>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</si>
  <si>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</si>
  <si>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</si>
  <si>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</si>
  <si>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</si>
  <si>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</si>
  <si>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</si>
  <si>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</si>
  <si>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</si>
  <si>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</si>
  <si>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</si>
  <si>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</si>
  <si>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</si>
  <si>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</si>
  <si>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</si>
  <si>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</si>
  <si>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</si>
  <si>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</si>
  <si>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</si>
  <si>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</si>
  <si>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</si>
  <si>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</si>
  <si>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</si>
  <si>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</si>
  <si>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</si>
  <si>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</si>
  <si>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</si>
  <si>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</si>
  <si>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</si>
  <si>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</si>
  <si>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</si>
  <si>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</si>
  <si>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</si>
  <si>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</si>
  <si>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</si>
  <si>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</si>
  <si>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</si>
  <si>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</si>
  <si>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</si>
  <si>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</si>
  <si>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</si>
  <si>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</si>
  <si>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</si>
  <si>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</si>
  <si>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</si>
  <si>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</si>
  <si>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</si>
  <si>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</si>
  <si>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</si>
  <si>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</si>
  <si>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</si>
  <si>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</si>
  <si>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</si>
  <si>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</si>
  <si>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</si>
  <si>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</si>
  <si>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</si>
  <si>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</si>
  <si>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</si>
  <si>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</si>
  <si>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</si>
  <si>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</si>
  <si>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</si>
  <si>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</si>
  <si>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</si>
  <si>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</si>
  <si>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</si>
  <si>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</si>
  <si>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</si>
  <si>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</si>
  <si>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</si>
  <si>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</si>
  <si>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</si>
  <si>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</si>
  <si>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</si>
  <si>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</si>
  <si>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</si>
  <si>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</si>
  <si>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</si>
  <si>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</si>
  <si>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</si>
  <si>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</si>
  <si>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</si>
  <si>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</si>
  <si>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</si>
  <si>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</si>
  <si>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</si>
  <si>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</si>
  <si>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</si>
  <si>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</si>
  <si>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</si>
  <si>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</si>
  <si>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</si>
  <si>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</si>
  <si>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</si>
  <si>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</si>
  <si>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</si>
  <si>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</si>
  <si>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</si>
  <si>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</si>
  <si>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</si>
  <si>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</si>
  <si>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</si>
  <si>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</si>
  <si>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</si>
  <si>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</si>
  <si>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</si>
  <si>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</si>
  <si>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</si>
  <si>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</si>
  <si>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</si>
  <si>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</si>
  <si>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</si>
  <si>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</si>
  <si>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</si>
  <si>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</si>
  <si>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</si>
  <si>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</si>
  <si>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</si>
  <si>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</si>
  <si>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</si>
  <si>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</si>
  <si>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</si>
  <si>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</si>
  <si>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</si>
  <si>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</si>
  <si>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</si>
  <si>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</si>
  <si>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</si>
  <si>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</si>
  <si>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</si>
  <si>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</si>
  <si>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</si>
  <si>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</si>
  <si>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</si>
  <si>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</si>
  <si>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</si>
  <si>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</si>
  <si>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</si>
  <si>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</si>
  <si>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</si>
  <si>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</si>
  <si>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</si>
  <si>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</si>
  <si>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</si>
  <si>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</si>
  <si>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</si>
  <si>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</si>
  <si>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</si>
  <si>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</si>
  <si>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</si>
  <si>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</si>
  <si>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</si>
  <si>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</si>
  <si>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</si>
  <si>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</si>
  <si>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</si>
  <si>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</si>
  <si>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</si>
  <si>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</si>
  <si>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</si>
  <si>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</si>
  <si>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</si>
  <si>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</si>
  <si>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</si>
  <si>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</si>
  <si>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</si>
  <si>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</si>
  <si>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</si>
  <si>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</si>
  <si>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</si>
  <si>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</si>
  <si>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</si>
  <si>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</si>
  <si>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</si>
  <si>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</si>
  <si>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</si>
  <si>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</si>
  <si>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</si>
  <si>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</si>
  <si>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</si>
  <si>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</si>
  <si>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</si>
  <si>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</si>
  <si>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</si>
  <si>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</si>
  <si>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</si>
  <si>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</si>
  <si>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</si>
  <si>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</si>
  <si>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</si>
  <si>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</si>
  <si>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</si>
  <si>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</si>
  <si>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</si>
  <si>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</si>
  <si>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</si>
  <si>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</si>
  <si>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</si>
  <si>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</si>
  <si>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</si>
  <si>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</si>
  <si>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</si>
  <si>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</si>
  <si>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</si>
  <si>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</si>
  <si>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</si>
  <si>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</si>
  <si>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</si>
  <si>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</si>
  <si>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</si>
  <si>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</si>
  <si>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</si>
  <si>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</si>
  <si>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</si>
  <si>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</si>
  <si>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</si>
  <si>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</si>
  <si>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</si>
  <si>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</si>
  <si>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</si>
  <si>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</si>
  <si>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</si>
  <si>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</si>
  <si>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</si>
  <si>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</si>
  <si>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</si>
  <si>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</si>
  <si>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</si>
  <si>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</si>
  <si>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</si>
  <si>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</si>
  <si>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</si>
  <si>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</si>
  <si>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</si>
  <si>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</si>
  <si>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</si>
  <si>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</si>
  <si>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</si>
  <si>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</si>
  <si>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</si>
  <si>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</si>
  <si>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</si>
  <si>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</si>
  <si>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</si>
  <si>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</si>
  <si>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</si>
  <si>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</si>
  <si>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</si>
  <si>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</si>
  <si>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</si>
  <si>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</si>
  <si>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</si>
  <si>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</si>
  <si>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</si>
  <si>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</si>
  <si>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</si>
  <si>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</si>
  <si>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</si>
  <si>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</si>
  <si>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</si>
  <si>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</si>
  <si>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</si>
  <si>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</si>
  <si>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</si>
  <si>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</si>
  <si>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</si>
  <si>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</si>
  <si>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</si>
  <si>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</si>
  <si>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</si>
  <si>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</si>
  <si>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</si>
  <si>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</si>
  <si>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</si>
  <si>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</si>
  <si>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</si>
  <si>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</si>
  <si>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</si>
  <si>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</si>
  <si>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</si>
  <si>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</si>
  <si>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</si>
  <si>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</si>
  <si>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</si>
  <si>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</si>
  <si>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</si>
  <si>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</si>
  <si>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</si>
  <si>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</si>
  <si>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</si>
  <si>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</si>
  <si>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</si>
  <si>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</si>
  <si>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</si>
  <si>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</si>
  <si>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</si>
  <si>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</si>
  <si>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</si>
  <si>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</si>
  <si>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</si>
  <si>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</si>
  <si>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</si>
  <si>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</si>
  <si>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</si>
  <si>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</si>
  <si>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</si>
  <si>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</si>
  <si>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</si>
  <si>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</si>
  <si>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</si>
  <si>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</si>
  <si>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</si>
  <si>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</si>
  <si>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</si>
  <si>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</si>
  <si>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</si>
  <si>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</si>
  <si>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</si>
  <si>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</si>
  <si>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</si>
  <si>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</si>
  <si>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</si>
  <si>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</si>
  <si>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</si>
  <si>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</si>
  <si>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</si>
  <si>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</si>
  <si>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</si>
  <si>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</si>
  <si>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</si>
  <si>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</si>
  <si>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</si>
  <si>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</si>
  <si>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</si>
  <si>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</si>
  <si>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</si>
  <si>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</si>
  <si>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</si>
  <si>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</si>
  <si>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</si>
  <si>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</si>
  <si>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</si>
  <si>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</si>
  <si>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</si>
  <si>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</si>
  <si>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</si>
  <si>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</si>
  <si>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</si>
  <si>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</si>
  <si>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</si>
  <si>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</si>
  <si>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</si>
  <si>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</si>
  <si>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</si>
  <si>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</si>
  <si>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</si>
  <si>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</si>
  <si>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</si>
  <si>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</si>
  <si>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</si>
  <si>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</si>
  <si>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</si>
  <si>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</si>
  <si>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</si>
  <si>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</si>
  <si>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</si>
  <si>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</si>
  <si>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</si>
  <si>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</si>
  <si>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</si>
  <si>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</si>
  <si>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</si>
  <si>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</si>
  <si>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</si>
  <si>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</si>
  <si>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</si>
  <si>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</si>
  <si>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</si>
  <si>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</si>
  <si>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</si>
  <si>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</si>
  <si>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</si>
  <si>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</si>
  <si>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</si>
  <si>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</si>
  <si>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</si>
  <si>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</si>
  <si>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</si>
  <si>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</si>
  <si>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</si>
  <si>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</si>
  <si>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</si>
  <si>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</si>
  <si>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</si>
  <si>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</si>
  <si>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</si>
  <si>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</si>
  <si>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</si>
  <si>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</si>
  <si>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</si>
  <si>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</si>
  <si>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</si>
  <si>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</si>
  <si>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</si>
  <si>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</si>
  <si>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</si>
  <si>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</si>
  <si>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</si>
  <si>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</si>
  <si>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</si>
  <si>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</si>
  <si>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</si>
  <si>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</si>
  <si>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</si>
  <si>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</si>
  <si>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</si>
  <si>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</si>
  <si>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</si>
  <si>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</si>
  <si>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</si>
  <si>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</si>
  <si>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</si>
  <si>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</si>
  <si>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</si>
  <si>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</si>
  <si>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</si>
  <si>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</si>
  <si>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</si>
  <si>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</si>
  <si>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</si>
  <si>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</si>
  <si>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</si>
  <si>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</si>
  <si>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</si>
  <si>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</si>
  <si>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</si>
  <si>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</si>
  <si>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</si>
  <si>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</si>
  <si>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</si>
  <si>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</si>
  <si>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</si>
  <si>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</si>
  <si>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</si>
  <si>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</si>
  <si>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</si>
  <si>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</si>
  <si>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</si>
  <si>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</si>
  <si>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</si>
  <si>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</si>
  <si>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</si>
  <si>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</si>
  <si>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</si>
  <si>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</si>
  <si>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</si>
  <si>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</si>
  <si>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</si>
  <si>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</si>
  <si>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</si>
  <si>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</si>
  <si>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</si>
  <si>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</si>
  <si>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</si>
  <si>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</si>
  <si>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</si>
  <si>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</si>
  <si>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</si>
  <si>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</si>
  <si>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</si>
  <si>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</si>
  <si>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</si>
  <si>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</si>
  <si>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</si>
  <si>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</si>
  <si>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</si>
  <si>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</si>
  <si>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</si>
  <si>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</si>
  <si>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</si>
  <si>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</si>
  <si>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</si>
  <si>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</si>
  <si>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</si>
  <si>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</si>
  <si>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</si>
  <si>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</si>
  <si>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</si>
  <si>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</si>
  <si>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</si>
  <si>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</si>
  <si>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</si>
  <si>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</si>
  <si>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</si>
  <si>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</si>
  <si>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</si>
  <si>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</si>
  <si>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</si>
  <si>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</si>
  <si>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</si>
  <si>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</si>
  <si>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</si>
  <si>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</si>
  <si>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</si>
  <si>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</si>
  <si>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</si>
  <si>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</si>
  <si>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</si>
  <si>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</si>
  <si>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</si>
  <si>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</si>
  <si>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</si>
  <si>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</si>
  <si>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</si>
  <si>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</si>
  <si>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</si>
  <si>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</si>
  <si>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</si>
  <si>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</si>
  <si>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</si>
  <si>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</si>
  <si>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</si>
  <si>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</si>
  <si>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</si>
  <si>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</si>
  <si>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</si>
  <si>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</si>
  <si>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</si>
  <si>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</si>
  <si>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</si>
  <si>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</si>
  <si>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</si>
  <si>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</si>
  <si>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</si>
  <si>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</si>
  <si>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</si>
  <si>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</si>
  <si>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</si>
  <si>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</si>
  <si>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</si>
  <si>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</si>
  <si>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</si>
  <si>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</si>
  <si>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</si>
  <si>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</si>
  <si>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</si>
  <si>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</si>
  <si>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</si>
  <si>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</si>
  <si>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</si>
  <si>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</si>
  <si>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</si>
  <si>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</si>
  <si>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</si>
  <si>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</si>
  <si>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</si>
  <si>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</si>
  <si>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</si>
  <si>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</si>
  <si>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</si>
  <si>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</si>
  <si>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</si>
  <si>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</si>
  <si>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</si>
  <si>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</si>
  <si>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</si>
  <si>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</si>
  <si>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</si>
  <si>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</si>
  <si>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</si>
  <si>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</si>
  <si>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</si>
  <si>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</si>
  <si>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</si>
  <si>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</si>
  <si>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</si>
  <si>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</si>
  <si>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</si>
  <si>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</si>
  <si>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</si>
  <si>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</si>
  <si>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</si>
  <si>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</si>
  <si>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</si>
  <si>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</si>
  <si>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</si>
  <si>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</si>
  <si>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</si>
  <si>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</si>
  <si>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</si>
  <si>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</si>
  <si>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</si>
  <si>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</si>
  <si>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</si>
  <si>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</si>
  <si>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</si>
  <si>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</si>
  <si>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</si>
  <si>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</si>
  <si>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</si>
  <si>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</si>
  <si>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</si>
  <si>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</si>
  <si>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</si>
  <si>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</si>
  <si>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</si>
  <si>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</si>
  <si>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</si>
  <si>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</si>
  <si>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</si>
  <si>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</si>
  <si>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</si>
  <si>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</si>
  <si>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</si>
  <si>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</si>
  <si>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</si>
  <si>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</si>
  <si>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</si>
  <si>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</si>
  <si>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</si>
  <si>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</si>
  <si>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</si>
  <si>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</si>
  <si>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</si>
  <si>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</si>
  <si>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</si>
  <si>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</si>
  <si>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</si>
  <si>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</si>
  <si>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</si>
  <si>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</si>
  <si>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</si>
  <si>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</si>
  <si>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</si>
  <si>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</si>
  <si>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</si>
  <si>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</si>
  <si>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</si>
  <si>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</si>
  <si>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</si>
  <si>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</si>
  <si>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</si>
  <si>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</si>
  <si>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</si>
  <si>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</si>
  <si>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</si>
  <si>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</si>
  <si>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</si>
  <si>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</si>
  <si>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</si>
  <si>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</si>
  <si>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</si>
  <si>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</si>
  <si>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</si>
  <si>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</si>
  <si>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</si>
  <si>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</si>
  <si>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</si>
  <si>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</si>
  <si>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</si>
  <si>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</si>
  <si>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</si>
  <si>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</si>
  <si>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</si>
  <si>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</si>
  <si>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</si>
  <si>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</si>
  <si>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</si>
  <si>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</si>
  <si>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</si>
  <si>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</si>
  <si>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</si>
  <si>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</si>
  <si>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</si>
  <si>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</si>
  <si>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</si>
  <si>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</si>
  <si>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</si>
  <si>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</si>
  <si>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</si>
  <si>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</si>
  <si>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</si>
  <si>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</si>
  <si>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</si>
  <si>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</si>
  <si>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</si>
  <si>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</si>
  <si>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</si>
  <si>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</si>
  <si>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</si>
  <si>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</si>
  <si>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</si>
  <si>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</si>
  <si>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</si>
  <si>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</si>
  <si>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</si>
  <si>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</si>
  <si>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</si>
  <si>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</si>
  <si>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</si>
  <si>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</si>
  <si>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</si>
  <si>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</si>
  <si>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</si>
  <si>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</si>
  <si>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</si>
  <si>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</si>
  <si>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</si>
  <si>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</si>
  <si>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</si>
  <si>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</si>
  <si>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</si>
  <si>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</si>
  <si>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</si>
  <si>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</si>
  <si>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</si>
  <si>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</si>
  <si>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</si>
  <si>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</si>
  <si>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</si>
  <si>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</si>
  <si>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</si>
  <si>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</si>
  <si>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</si>
  <si>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</si>
  <si>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</si>
  <si>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</si>
  <si>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</si>
  <si>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</si>
  <si>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</si>
  <si>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</si>
  <si>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</si>
  <si>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</si>
  <si>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</si>
  <si>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</si>
  <si>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</si>
  <si>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</si>
  <si>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</si>
  <si>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</si>
  <si>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</si>
  <si>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</si>
  <si>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</si>
  <si>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</si>
  <si>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</si>
  <si>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</si>
  <si>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</si>
  <si>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</si>
  <si>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</si>
  <si>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</si>
  <si>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</si>
  <si>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</si>
  <si>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</si>
  <si>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</si>
  <si>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</si>
  <si>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</si>
  <si>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</si>
  <si>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</si>
  <si>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</si>
  <si>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</si>
  <si>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</si>
  <si>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</si>
  <si>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</si>
  <si>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</si>
  <si>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</si>
  <si>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</si>
  <si>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</si>
  <si>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</si>
  <si>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</si>
  <si>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</si>
  <si>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</si>
  <si>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</si>
  <si>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</si>
  <si>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</si>
  <si>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</si>
  <si>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</si>
  <si>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</si>
  <si>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</si>
  <si>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</si>
  <si>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</si>
  <si>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</si>
  <si>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</si>
  <si>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</si>
  <si>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</si>
  <si>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</si>
  <si>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</si>
  <si>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</si>
  <si>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</si>
  <si>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</si>
  <si>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</si>
  <si>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</si>
  <si>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</si>
  <si>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</si>
  <si>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</si>
  <si>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</si>
  <si>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</si>
  <si>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</si>
  <si>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</si>
  <si>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</si>
  <si>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</si>
  <si>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</si>
  <si>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</si>
  <si>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</si>
  <si>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</si>
  <si>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</si>
  <si>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</si>
  <si>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</si>
  <si>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</si>
  <si>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</si>
  <si>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</si>
  <si>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</si>
  <si>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</si>
  <si>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</si>
  <si>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</si>
  <si>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</si>
  <si>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</si>
  <si>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</si>
  <si>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</si>
  <si>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</si>
  <si>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</si>
  <si>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</si>
  <si>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</si>
  <si>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</si>
  <si>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</si>
  <si>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</si>
  <si>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</si>
  <si>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</si>
  <si>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</si>
  <si>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</si>
  <si>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</si>
  <si>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</si>
  <si>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</si>
  <si>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</si>
  <si>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</si>
  <si>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</si>
  <si>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</si>
  <si>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</si>
  <si>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</si>
  <si>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</si>
  <si>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</si>
  <si>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</si>
  <si>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</si>
  <si>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</si>
  <si>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</si>
  <si>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</si>
  <si>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</si>
  <si>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</si>
  <si>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</si>
  <si>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</si>
  <si>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</si>
  <si>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</si>
  <si>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</si>
  <si>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</si>
  <si>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</si>
  <si>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</si>
  <si>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</si>
  <si>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</si>
  <si>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</si>
  <si>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</si>
  <si>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</si>
  <si>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</si>
  <si>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</si>
  <si>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</si>
  <si>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</si>
  <si>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</si>
  <si>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</si>
  <si>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</si>
  <si>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</si>
  <si>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</si>
  <si>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</si>
  <si>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</si>
  <si>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</si>
  <si>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</si>
  <si>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</si>
  <si>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</si>
  <si>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</si>
  <si>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</si>
  <si>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</si>
  <si>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</si>
  <si>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</si>
  <si>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</si>
  <si>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</si>
  <si>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</si>
  <si>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</si>
  <si>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</si>
  <si>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</si>
  <si>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</si>
  <si>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</si>
  <si>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</si>
  <si>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</si>
  <si>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</si>
  <si>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</si>
  <si>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</si>
  <si>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</si>
  <si>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</si>
  <si>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</si>
  <si>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</si>
  <si>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</si>
  <si>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</si>
  <si>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</si>
  <si>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</si>
  <si>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</si>
  <si>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</si>
  <si>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</si>
  <si>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</si>
  <si>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</si>
  <si>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</si>
  <si>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</si>
  <si>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</si>
  <si>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</si>
  <si>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</si>
  <si>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</si>
  <si>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</si>
  <si>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</si>
  <si>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</si>
  <si>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</si>
  <si>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</si>
  <si>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</si>
  <si>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</si>
  <si>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</si>
  <si>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</si>
  <si>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</si>
  <si>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</si>
  <si>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</si>
  <si>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</si>
  <si>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</si>
  <si>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</si>
  <si>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</si>
  <si>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</si>
  <si>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</si>
  <si>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</si>
  <si>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</si>
  <si>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</si>
  <si>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</si>
  <si>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</si>
  <si>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</si>
  <si>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</si>
  <si>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</si>
  <si>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</si>
  <si>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</si>
  <si>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</si>
  <si>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</si>
  <si>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</si>
  <si>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</si>
  <si>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</si>
  <si>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</si>
  <si>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</si>
  <si>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</si>
  <si>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</si>
  <si>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</si>
  <si>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</si>
  <si>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</si>
  <si>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</si>
  <si>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</si>
  <si>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</si>
  <si>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</si>
  <si>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</si>
  <si>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</si>
  <si>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</si>
  <si>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</si>
  <si>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</si>
  <si>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</si>
  <si>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</si>
  <si>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</si>
  <si>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</si>
  <si>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</si>
  <si>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</si>
  <si>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</si>
  <si>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</si>
  <si>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</si>
  <si>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</si>
  <si>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</si>
  <si>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</si>
  <si>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</si>
  <si>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</si>
  <si>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</si>
  <si>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</si>
  <si>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</si>
  <si>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</si>
  <si>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</si>
  <si>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</si>
  <si>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</si>
  <si>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</si>
  <si>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</si>
  <si>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</si>
  <si>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</si>
  <si>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</si>
  <si>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</si>
  <si>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</si>
  <si>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</si>
  <si>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</si>
  <si>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</si>
  <si>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</si>
  <si>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</si>
  <si>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</si>
  <si>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</si>
  <si>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</si>
  <si>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</si>
  <si>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</si>
  <si>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</si>
  <si>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</si>
  <si>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</si>
  <si>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</si>
  <si>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</si>
  <si>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</si>
  <si>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</si>
  <si>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</si>
  <si>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</si>
  <si>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</si>
  <si>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</si>
  <si>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</si>
  <si>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</si>
  <si>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</si>
  <si>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</si>
  <si>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</si>
  <si>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</si>
  <si>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</si>
  <si>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</si>
  <si>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</si>
  <si>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</si>
  <si>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</si>
  <si>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</si>
  <si>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</si>
  <si>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</si>
  <si>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</si>
  <si>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</si>
  <si>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</si>
  <si>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</si>
  <si>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</si>
  <si>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</si>
  <si>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</si>
  <si>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</si>
  <si>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</si>
  <si>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</si>
  <si>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</si>
  <si>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</si>
  <si>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</si>
  <si>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</si>
  <si>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</si>
  <si>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</si>
  <si>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</si>
  <si>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</si>
  <si>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</si>
  <si>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</si>
  <si>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</si>
  <si>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</si>
  <si>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</si>
  <si>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</si>
  <si>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</si>
  <si>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</si>
  <si>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</si>
  <si>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</si>
  <si>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</si>
  <si>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</si>
  <si>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</si>
  <si>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</si>
  <si>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</si>
  <si>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</si>
  <si>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</si>
  <si>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</si>
  <si>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</si>
  <si>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</si>
  <si>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</si>
  <si>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</si>
  <si>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</si>
  <si>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</si>
  <si>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</si>
  <si>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</si>
  <si>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</si>
  <si>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</si>
  <si>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</si>
  <si>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</si>
  <si>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</si>
  <si>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</si>
  <si>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</si>
  <si>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</si>
  <si>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</si>
  <si>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</si>
  <si>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</si>
  <si>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</si>
  <si>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</si>
  <si>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</si>
  <si>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</si>
  <si>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</si>
  <si>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</si>
  <si>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</si>
  <si>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</si>
  <si>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</si>
  <si>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</si>
  <si>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</si>
  <si>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</si>
  <si>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</si>
  <si>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</si>
  <si>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</si>
  <si>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</si>
  <si>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</si>
  <si>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</si>
  <si>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</si>
  <si>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</si>
  <si>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</si>
  <si>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</si>
  <si>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</si>
  <si>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</si>
  <si>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</si>
  <si>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</si>
  <si>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</si>
  <si>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</si>
  <si>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</si>
  <si>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</si>
  <si>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</si>
  <si>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</si>
  <si>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</si>
  <si>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</si>
  <si>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</si>
  <si>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</si>
  <si>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</si>
  <si>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</si>
  <si>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</si>
  <si>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</si>
  <si>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</si>
  <si>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</si>
  <si>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</si>
  <si>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</si>
  <si>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</si>
  <si>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</si>
  <si>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</si>
  <si>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</si>
  <si>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</si>
  <si>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</si>
  <si>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</si>
  <si>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</si>
  <si>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</si>
  <si>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</si>
  <si>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</si>
  <si>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</si>
  <si>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</si>
  <si>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</si>
  <si>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</si>
  <si>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</si>
  <si>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</si>
  <si>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</si>
  <si>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</si>
  <si>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</si>
  <si>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</si>
  <si>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</si>
  <si>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</si>
  <si>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</si>
  <si>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</si>
  <si>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</si>
  <si>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</si>
  <si>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</si>
  <si>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</si>
  <si>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</si>
  <si>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</si>
  <si>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</si>
  <si>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</si>
  <si>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</si>
  <si>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</si>
  <si>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</si>
  <si>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</si>
  <si>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</si>
  <si>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</si>
  <si>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</si>
  <si>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</si>
  <si>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</si>
  <si>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</si>
  <si>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</si>
  <si>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</si>
  <si>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</si>
  <si>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</si>
  <si>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</si>
  <si>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</si>
  <si>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</si>
  <si>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</si>
  <si>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</si>
  <si>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</si>
  <si>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</si>
  <si>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</si>
  <si>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</si>
  <si>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</si>
  <si>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</si>
  <si>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</si>
  <si>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</si>
  <si>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</si>
  <si>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</si>
  <si>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</si>
  <si>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</si>
  <si>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</si>
  <si>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</si>
  <si>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</si>
  <si>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</si>
  <si>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</si>
  <si>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</si>
  <si>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</si>
  <si>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</si>
  <si>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</si>
  <si>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</si>
  <si>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</si>
  <si>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</si>
  <si>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</si>
  <si>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</si>
  <si>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</si>
  <si>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</si>
  <si>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</si>
  <si>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</si>
  <si>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</si>
  <si>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</si>
  <si>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</si>
  <si>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</si>
  <si>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</si>
  <si>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</si>
  <si>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</si>
  <si>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</si>
  <si>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</si>
  <si>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</si>
  <si>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</si>
  <si>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</si>
  <si>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</si>
  <si>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</si>
  <si>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</si>
  <si>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</si>
  <si>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</si>
  <si>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</si>
  <si>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</si>
  <si>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</si>
  <si>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</si>
  <si>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</si>
  <si>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</si>
  <si>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</si>
  <si>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</si>
  <si>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</si>
  <si>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</si>
  <si>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</si>
  <si>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</si>
  <si>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</si>
  <si>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</si>
  <si>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</si>
  <si>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</si>
  <si>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</si>
  <si>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</si>
  <si>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</si>
  <si>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</si>
  <si>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</si>
  <si>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</si>
  <si>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</si>
  <si>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</si>
  <si>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</si>
  <si>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</si>
  <si>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</si>
  <si>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</si>
  <si>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</si>
  <si>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</si>
  <si>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</si>
  <si>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</si>
  <si>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</si>
  <si>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</si>
  <si>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</si>
  <si>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</si>
  <si>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</si>
  <si>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</si>
  <si>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</si>
  <si>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</si>
  <si>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</si>
  <si>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</si>
  <si>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</si>
  <si>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</si>
  <si>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</si>
  <si>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</si>
  <si>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</si>
  <si>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</si>
  <si>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</si>
  <si>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</si>
  <si>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</si>
  <si>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</si>
  <si>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</si>
  <si>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</si>
  <si>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</si>
  <si>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</si>
  <si>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</si>
  <si>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</si>
  <si>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</si>
  <si>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</si>
  <si>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</si>
  <si>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</si>
  <si>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</si>
  <si>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</si>
  <si>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</si>
  <si>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</si>
  <si>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</si>
  <si>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</si>
  <si>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</si>
  <si>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</si>
  <si>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</si>
  <si>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</si>
  <si>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</si>
  <si>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</si>
  <si>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</si>
  <si>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</si>
  <si>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</si>
  <si>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</si>
  <si>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</si>
  <si>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</si>
  <si>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</si>
  <si>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</si>
  <si>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</si>
  <si>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</si>
  <si>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</si>
  <si>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</si>
  <si>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</si>
  <si>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</si>
  <si>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</si>
  <si>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</si>
  <si>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</si>
  <si>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</si>
  <si>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</si>
  <si>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</si>
  <si>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</si>
  <si>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</si>
  <si>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</si>
  <si>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</si>
  <si>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</si>
  <si>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</si>
  <si>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</si>
  <si>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</si>
  <si>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</si>
  <si>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</si>
  <si>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</si>
  <si>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</si>
  <si>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</si>
  <si>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</si>
  <si>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</si>
  <si>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</si>
  <si>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</si>
  <si>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</si>
  <si>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</si>
  <si>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</si>
  <si>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</si>
  <si>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</si>
  <si>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</si>
  <si>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</si>
  <si>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</si>
  <si>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</si>
  <si>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</si>
  <si>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</si>
  <si>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</si>
  <si>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</si>
  <si>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</si>
  <si>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</si>
  <si>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</si>
  <si>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</si>
  <si>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</si>
  <si>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</si>
  <si>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</si>
  <si>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</si>
  <si>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</si>
  <si>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</si>
  <si>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</si>
  <si>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</si>
  <si>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</si>
  <si>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</si>
  <si>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</si>
  <si>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</si>
  <si>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</si>
  <si>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</si>
  <si>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</si>
  <si>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</si>
  <si>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</si>
  <si>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</si>
  <si>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</si>
  <si>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</si>
  <si>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</si>
  <si>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</si>
  <si>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</si>
  <si>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</si>
  <si>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</si>
  <si>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</si>
  <si>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</si>
  <si>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</si>
  <si>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</si>
  <si>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</si>
  <si>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</si>
  <si>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</si>
  <si>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</si>
  <si>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</si>
  <si>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</si>
  <si>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</si>
  <si>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</si>
  <si>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</si>
  <si>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</si>
  <si>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</si>
  <si>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</si>
  <si>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</si>
  <si>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</si>
  <si>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</si>
  <si>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</si>
  <si>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</si>
  <si>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</si>
  <si>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</si>
  <si>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</si>
  <si>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</si>
  <si>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</si>
  <si>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</si>
  <si>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</si>
  <si>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</si>
  <si>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</si>
  <si>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</si>
  <si>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</si>
  <si>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</si>
  <si>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</si>
  <si>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</si>
  <si>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</si>
  <si>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</si>
  <si>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</si>
  <si>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</si>
  <si>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</si>
  <si>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</si>
  <si>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</si>
  <si>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</si>
  <si>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</si>
  <si>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</si>
  <si>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</si>
  <si>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</si>
  <si>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</si>
  <si>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</si>
  <si>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</si>
  <si>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</si>
  <si>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</si>
  <si>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</si>
  <si>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</si>
  <si>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</si>
  <si>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</si>
  <si>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</si>
  <si>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</si>
  <si>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</si>
  <si>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</si>
  <si>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</si>
  <si>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</si>
  <si>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</si>
  <si>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</si>
  <si>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</si>
  <si>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</si>
  <si>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</si>
  <si>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</si>
  <si>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</si>
  <si>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</si>
  <si>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</si>
  <si>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</si>
  <si>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</si>
  <si>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</si>
  <si>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</si>
  <si>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</si>
  <si>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</si>
  <si>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</si>
  <si>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</si>
  <si>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</si>
  <si>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</si>
  <si>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</si>
  <si>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</si>
  <si>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</si>
  <si>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</si>
  <si>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</si>
  <si>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</si>
  <si>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</si>
  <si>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</si>
  <si>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</si>
  <si>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</si>
  <si>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</si>
  <si>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</si>
  <si>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</si>
  <si>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</si>
  <si>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</si>
  <si>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</si>
  <si>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</si>
  <si>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</si>
  <si>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</si>
  <si>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</si>
  <si>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</si>
  <si>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</si>
  <si>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</si>
  <si>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</si>
  <si>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</si>
  <si>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</si>
  <si>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</si>
  <si>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</si>
  <si>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</si>
  <si>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</si>
  <si>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</si>
  <si>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</si>
  <si>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</si>
  <si>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</si>
  <si>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</si>
  <si>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</si>
  <si>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</si>
  <si>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</si>
  <si>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</si>
  <si>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</si>
  <si>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</si>
  <si>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</si>
  <si>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</si>
  <si>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</si>
  <si>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</si>
  <si>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</si>
  <si>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</si>
  <si>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</si>
  <si>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</si>
  <si>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</si>
  <si>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</si>
  <si>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</si>
  <si>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</si>
  <si>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</si>
  <si>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</si>
  <si>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</si>
  <si>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</si>
  <si>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</si>
  <si>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</si>
  <si>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</si>
  <si>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</si>
  <si>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</si>
  <si>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</si>
  <si>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</si>
  <si>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</si>
  <si>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</si>
  <si>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</si>
  <si>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</si>
  <si>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</si>
  <si>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</si>
  <si>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</si>
  <si>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</si>
  <si>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</si>
  <si>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</si>
  <si>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</si>
  <si>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</si>
  <si>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</si>
  <si>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</si>
  <si>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</si>
  <si>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</si>
  <si>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</si>
  <si>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</si>
  <si>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</si>
  <si>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</si>
  <si>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</si>
  <si>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</si>
  <si>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</si>
  <si>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</si>
  <si>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</si>
  <si>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</si>
  <si>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</si>
  <si>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</si>
  <si>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</si>
  <si>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</si>
  <si>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</si>
  <si>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</si>
  <si>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</si>
  <si>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</si>
  <si>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</si>
  <si>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</si>
  <si>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</si>
  <si>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</si>
  <si>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</si>
  <si>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</si>
  <si>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</si>
  <si>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</si>
  <si>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</si>
  <si>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</si>
  <si>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</si>
  <si>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</si>
  <si>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</si>
  <si>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</si>
  <si>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</si>
  <si>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</si>
  <si>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</si>
  <si>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</si>
  <si>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</si>
  <si>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</si>
  <si>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</si>
  <si>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</si>
  <si>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</si>
  <si>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</si>
  <si>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</si>
  <si>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</si>
  <si>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</si>
  <si>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</si>
  <si>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</si>
  <si>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</si>
  <si>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</si>
  <si>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</si>
  <si>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</si>
  <si>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</si>
  <si>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</si>
  <si>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</si>
  <si>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</si>
  <si>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</si>
  <si>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</si>
  <si>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</si>
  <si>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</si>
  <si>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</si>
  <si>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</si>
  <si>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</si>
  <si>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</si>
  <si>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</si>
  <si>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</si>
  <si>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</si>
  <si>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</si>
  <si>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</si>
  <si>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</si>
  <si>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</si>
  <si>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</si>
  <si>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</si>
  <si>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</si>
  <si>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</si>
  <si>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</si>
  <si>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</si>
  <si>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</si>
  <si>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</si>
  <si>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</si>
  <si>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</si>
  <si>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</si>
  <si>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</si>
  <si>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</si>
  <si>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</si>
  <si>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</si>
  <si>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</si>
  <si>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</si>
  <si>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</si>
  <si>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</si>
  <si>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</si>
  <si>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</si>
  <si>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</si>
  <si>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</si>
  <si>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</si>
  <si>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</si>
  <si>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</si>
  <si>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</si>
  <si>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</si>
  <si>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</si>
  <si>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</si>
  <si>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</si>
  <si>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</si>
  <si>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</si>
  <si>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</si>
  <si>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</si>
  <si>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</si>
  <si>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</si>
  <si>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</si>
  <si>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</si>
  <si>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</si>
  <si>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</si>
  <si>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</si>
  <si>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</si>
  <si>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</si>
  <si>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</si>
  <si>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</si>
  <si>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</si>
  <si>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</si>
  <si>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</si>
  <si>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</si>
  <si>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</si>
  <si>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</si>
  <si>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</si>
  <si>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</si>
  <si>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</si>
  <si>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</si>
  <si>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</si>
  <si>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</si>
  <si>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</si>
  <si>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</si>
  <si>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</si>
  <si>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</si>
  <si>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</si>
  <si>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</si>
  <si>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</si>
  <si>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</si>
  <si>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</si>
  <si>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</si>
  <si>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</si>
  <si>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</si>
  <si>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</si>
  <si>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</si>
  <si>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</si>
  <si>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</si>
  <si>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</si>
  <si>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</si>
  <si>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</si>
  <si>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</si>
  <si>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</si>
  <si>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</si>
  <si>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</si>
  <si>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</si>
  <si>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</si>
  <si>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</si>
  <si>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</si>
  <si>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</si>
  <si>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</si>
  <si>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</si>
  <si>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</si>
  <si>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</si>
  <si>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</si>
  <si>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</si>
  <si>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</si>
  <si>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</si>
  <si>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</si>
  <si>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</si>
  <si>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</si>
  <si>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</si>
  <si>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</si>
  <si>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</si>
  <si>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</si>
  <si>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</si>
  <si>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</si>
  <si>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</si>
  <si>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</si>
  <si>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</si>
  <si>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</si>
  <si>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</si>
  <si>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</si>
  <si>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</si>
  <si>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</si>
  <si>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</si>
  <si>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</si>
  <si>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</si>
  <si>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</si>
  <si>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</si>
  <si>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</si>
  <si>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</si>
  <si>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</si>
  <si>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</si>
  <si>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</si>
  <si>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</si>
  <si>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</si>
  <si>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</si>
  <si>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</si>
  <si>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</si>
  <si>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</si>
  <si>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</si>
  <si>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</si>
  <si>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</si>
  <si>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</si>
  <si>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</si>
  <si>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</si>
  <si>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</si>
  <si>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</si>
  <si>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</si>
  <si>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</si>
  <si>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</si>
  <si>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</si>
  <si>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</si>
  <si>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</si>
  <si>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</si>
  <si>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</si>
  <si>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</si>
  <si>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</si>
  <si>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</si>
  <si>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</si>
  <si>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</si>
  <si>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</si>
  <si>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</si>
  <si>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</si>
  <si>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</si>
  <si>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</si>
  <si>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</si>
  <si>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</si>
  <si>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</si>
  <si>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</si>
  <si>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</si>
  <si>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</si>
  <si>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</si>
  <si>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</si>
  <si>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</si>
  <si>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</si>
  <si>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</si>
  <si>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</si>
  <si>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</si>
  <si>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</si>
  <si>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</si>
  <si>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</si>
  <si>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</si>
  <si>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</si>
  <si>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</si>
  <si>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</si>
  <si>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</si>
  <si>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</si>
  <si>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</si>
  <si>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</si>
  <si>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</si>
  <si>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</si>
  <si>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</si>
  <si>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</si>
  <si>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</si>
  <si>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</si>
  <si>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</si>
  <si>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</si>
  <si>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</si>
  <si>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</si>
  <si>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</si>
  <si>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</si>
  <si>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</si>
  <si>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</si>
  <si>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</si>
  <si>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</si>
  <si>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</si>
  <si>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</si>
  <si>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</si>
  <si>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</si>
  <si>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</si>
  <si>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</si>
  <si>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</si>
  <si>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</si>
  <si>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</si>
  <si>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</si>
  <si>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</si>
  <si>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</si>
  <si>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</si>
  <si>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</si>
  <si>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</si>
  <si>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</si>
  <si>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</si>
  <si>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</si>
  <si>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</si>
  <si>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</si>
  <si>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</si>
  <si>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</si>
  <si>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</si>
  <si>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</si>
  <si>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</si>
  <si>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</si>
  <si>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</si>
  <si>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</si>
  <si>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</si>
  <si>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</si>
  <si>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</si>
  <si>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</si>
  <si>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</si>
  <si>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</si>
  <si>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</si>
  <si>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</si>
  <si>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</si>
  <si>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</si>
  <si>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</si>
  <si>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</si>
  <si>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</si>
  <si>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</si>
  <si>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</si>
  <si>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</si>
  <si>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</si>
  <si>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</si>
  <si>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</si>
  <si>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</si>
  <si>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</si>
  <si>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</si>
  <si>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</si>
  <si>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</si>
  <si>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</si>
  <si>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</si>
  <si>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</si>
  <si>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</si>
  <si>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</si>
  <si>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</si>
  <si>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</si>
  <si>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</si>
  <si>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</si>
  <si>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</si>
  <si>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</si>
  <si>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</si>
  <si>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</si>
  <si>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</si>
  <si>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</si>
  <si>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</si>
  <si>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</si>
  <si>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</si>
  <si>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</si>
  <si>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</si>
  <si>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</si>
  <si>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</si>
  <si>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</si>
  <si>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</si>
  <si>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</si>
  <si>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</si>
  <si>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</si>
  <si>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</si>
  <si>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</si>
  <si>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</si>
  <si>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</si>
  <si>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</si>
  <si>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</si>
  <si>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</si>
  <si>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</si>
  <si>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</si>
  <si>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</si>
  <si>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</si>
  <si>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</si>
  <si>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</si>
  <si>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</si>
  <si>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</si>
  <si>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</si>
  <si>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</si>
  <si>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</si>
  <si>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</si>
  <si>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</si>
  <si>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</si>
  <si>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</si>
  <si>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</si>
  <si>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</si>
  <si>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</si>
  <si>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</si>
  <si>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</si>
  <si>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</si>
  <si>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</si>
  <si>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</si>
  <si>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</si>
  <si>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</si>
  <si>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</si>
  <si>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</si>
  <si>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</si>
  <si>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</si>
  <si>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</si>
  <si>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</si>
  <si>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</si>
  <si>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</si>
  <si>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</si>
  <si>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</si>
  <si>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</si>
  <si>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</si>
  <si>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</si>
  <si>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</si>
  <si>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</si>
  <si>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</si>
  <si>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</si>
  <si>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</si>
  <si>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</si>
  <si>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</si>
  <si>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</si>
  <si>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</si>
  <si>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</si>
  <si>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</si>
  <si>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</si>
  <si>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</si>
  <si>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</si>
  <si>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</si>
  <si>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</si>
  <si>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</si>
  <si>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</si>
  <si>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</si>
  <si>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</si>
  <si>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</si>
  <si>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</si>
  <si>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</si>
  <si>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</si>
  <si>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</si>
  <si>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</si>
  <si>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</si>
  <si>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</si>
  <si>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</si>
  <si>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</si>
  <si>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</si>
  <si>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</si>
  <si>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</si>
  <si>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</si>
  <si>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</si>
  <si>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</si>
  <si>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</si>
  <si>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</si>
  <si>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</si>
  <si>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</si>
  <si>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</si>
  <si>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</si>
  <si>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</si>
  <si>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</si>
  <si>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</si>
  <si>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</si>
  <si>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</si>
  <si>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</si>
  <si>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</si>
  <si>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</si>
  <si>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</si>
  <si>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</si>
  <si>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</si>
  <si>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</si>
  <si>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</si>
  <si>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</si>
  <si>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</si>
  <si>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</si>
  <si>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</si>
  <si>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</si>
  <si>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</si>
  <si>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</si>
  <si>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</si>
  <si>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</si>
  <si>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</si>
  <si>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</si>
  <si>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</si>
  <si>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</si>
  <si>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</si>
  <si>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</si>
  <si>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</si>
  <si>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</si>
  <si>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</si>
  <si>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</si>
  <si>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</si>
  <si>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</si>
  <si>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</si>
  <si>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</si>
  <si>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</si>
  <si>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</si>
  <si>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</si>
  <si>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</si>
  <si>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</si>
  <si>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</si>
  <si>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</si>
  <si>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</si>
  <si>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</si>
  <si>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</si>
  <si>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</si>
  <si>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</si>
  <si>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</si>
  <si>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</si>
  <si>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</si>
  <si>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</si>
  <si>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</si>
  <si>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</si>
  <si>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</si>
  <si>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</si>
  <si>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</si>
  <si>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</si>
  <si>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</si>
  <si>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</si>
  <si>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</si>
  <si>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</si>
  <si>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</si>
  <si>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</si>
  <si>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</si>
  <si>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</si>
  <si>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</si>
  <si>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</si>
  <si>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</si>
  <si>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</si>
  <si>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</si>
  <si>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</si>
  <si>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</si>
  <si>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</si>
  <si>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</si>
  <si>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</si>
  <si>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</si>
  <si>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</si>
  <si>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</si>
  <si>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</si>
  <si>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</si>
  <si>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</si>
  <si>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</si>
  <si>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</si>
  <si>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</si>
  <si>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</si>
  <si>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</si>
  <si>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</si>
  <si>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</si>
  <si>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</si>
  <si>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</si>
  <si>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</si>
  <si>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</si>
  <si>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</si>
  <si>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</si>
  <si>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</si>
  <si>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</si>
  <si>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</si>
  <si>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</si>
  <si>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</si>
  <si>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</si>
  <si>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</si>
  <si>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</si>
  <si>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</si>
  <si>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</si>
  <si>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</si>
  <si>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</si>
  <si>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</si>
  <si>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</si>
  <si>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</si>
  <si>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</si>
  <si>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</si>
  <si>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</si>
  <si>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</si>
  <si>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</si>
  <si>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</si>
  <si>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</si>
  <si>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</si>
  <si>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</si>
  <si>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</si>
  <si>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</si>
  <si>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</si>
  <si>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</si>
  <si>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</si>
  <si>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</si>
  <si>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</si>
  <si>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</si>
  <si>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</si>
  <si>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</si>
  <si>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</si>
  <si>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</si>
  <si>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</si>
  <si>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</si>
  <si>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</si>
  <si>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</si>
  <si>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</si>
  <si>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</si>
  <si>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</si>
  <si>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</si>
  <si>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</si>
  <si>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</si>
  <si>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</si>
  <si>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</si>
  <si>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</si>
  <si>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</si>
  <si>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</si>
  <si>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</si>
  <si>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</si>
  <si>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</si>
  <si>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</si>
  <si>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</si>
  <si>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</si>
  <si>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</si>
  <si>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</si>
  <si>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</si>
  <si>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</si>
  <si>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</si>
  <si>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</si>
  <si>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</si>
  <si>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</si>
  <si>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</si>
  <si>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</si>
  <si>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</si>
  <si>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</si>
  <si>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</si>
  <si>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</si>
  <si>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</si>
  <si>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</si>
  <si>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</si>
  <si>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</si>
  <si>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</si>
  <si>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</si>
  <si>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</si>
  <si>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</si>
  <si>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</si>
  <si>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</si>
  <si>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</si>
  <si>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</si>
  <si>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</si>
  <si>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</si>
  <si>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</si>
  <si>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</si>
  <si>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</si>
  <si>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</si>
  <si>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</si>
  <si>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</si>
  <si>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</si>
  <si>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</si>
  <si>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</si>
  <si>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</si>
  <si>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</si>
  <si>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</si>
  <si>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</si>
  <si>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</si>
  <si>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</si>
  <si>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</si>
  <si>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</si>
  <si>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</si>
  <si>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</si>
  <si>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</si>
  <si>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</si>
  <si>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</si>
  <si>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</si>
  <si>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</si>
  <si>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</si>
  <si>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</si>
  <si>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</si>
  <si>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</si>
  <si>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</si>
  <si>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</si>
  <si>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</si>
  <si>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</si>
  <si>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</si>
  <si>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</si>
  <si>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</si>
  <si>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</si>
  <si>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</si>
  <si>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</si>
  <si>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</si>
  <si>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</si>
  <si>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</si>
  <si>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</si>
  <si>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</si>
  <si>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</si>
  <si>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</si>
  <si>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</si>
  <si>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</si>
  <si>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</si>
  <si>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</si>
  <si>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</si>
  <si>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</si>
  <si>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</si>
  <si>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</si>
  <si>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</si>
  <si>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</si>
  <si>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</si>
  <si>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</si>
  <si>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</si>
  <si>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</si>
  <si>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</si>
  <si>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</si>
  <si>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</si>
  <si>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</si>
  <si>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</si>
  <si>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</si>
  <si>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</si>
  <si>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</si>
  <si>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</si>
  <si>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</si>
  <si>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</si>
  <si>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</si>
  <si>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</si>
  <si>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</si>
  <si>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</si>
  <si>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</si>
  <si>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</si>
  <si>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</si>
  <si>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</si>
  <si>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</si>
  <si>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</si>
  <si>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</si>
  <si>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</si>
  <si>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</si>
  <si>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</si>
  <si>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</si>
  <si>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</si>
  <si>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</si>
  <si>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</si>
  <si>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</si>
  <si>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</si>
  <si>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</si>
  <si>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</si>
  <si>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</si>
  <si>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</si>
  <si>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</si>
  <si>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</si>
  <si>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</si>
  <si>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</si>
  <si>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</si>
  <si>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</si>
  <si>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</si>
  <si>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</si>
  <si>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</si>
  <si>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</si>
  <si>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</si>
  <si>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</si>
  <si>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</si>
  <si>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</si>
  <si>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</si>
  <si>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</si>
  <si>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</si>
  <si>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</si>
  <si>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</si>
  <si>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</si>
  <si>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</si>
  <si>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</si>
  <si>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</si>
  <si>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</si>
  <si>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</si>
  <si>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</si>
  <si>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</si>
  <si>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</si>
  <si>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</si>
  <si>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</si>
  <si>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</si>
  <si>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</si>
  <si>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</si>
  <si>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</si>
  <si>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</si>
  <si>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</si>
  <si>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</si>
  <si>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</si>
  <si>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</si>
  <si>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</si>
  <si>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</si>
  <si>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</si>
  <si>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</si>
  <si>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</si>
  <si>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</si>
  <si>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</si>
  <si>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</si>
  <si>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</si>
  <si>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</si>
  <si>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</si>
  <si>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</si>
  <si>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</si>
  <si>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</si>
  <si>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</si>
  <si>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</si>
  <si>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</si>
  <si>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</si>
  <si>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</si>
  <si>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</si>
  <si>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</si>
  <si>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</si>
  <si>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</si>
  <si>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</si>
  <si>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</si>
  <si>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</si>
  <si>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</si>
  <si>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</si>
  <si>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</si>
  <si>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</si>
  <si>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</si>
  <si>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</si>
  <si>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</si>
  <si>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</si>
  <si>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</si>
  <si>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</si>
  <si>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</si>
  <si>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</si>
  <si>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</si>
  <si>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</si>
  <si>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</si>
  <si>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</si>
  <si>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</si>
  <si>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</si>
  <si>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</si>
  <si>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</si>
  <si>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</si>
  <si>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</si>
  <si>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</si>
  <si>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</si>
  <si>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</si>
  <si>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</si>
  <si>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</si>
  <si>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</si>
  <si>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</si>
  <si>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</si>
  <si>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</si>
  <si>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</si>
  <si>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</si>
  <si>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</si>
  <si>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</si>
  <si>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</si>
  <si>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</si>
  <si>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</si>
  <si>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</si>
  <si>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</si>
  <si>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</si>
  <si>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</si>
  <si>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</si>
  <si>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</si>
  <si>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</si>
  <si>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</si>
  <si>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</si>
  <si>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</si>
  <si>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</si>
  <si>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</si>
  <si>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</si>
  <si>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</si>
  <si>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</si>
  <si>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</si>
  <si>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</si>
  <si>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</si>
  <si>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</si>
  <si>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</si>
  <si>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</si>
  <si>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</si>
  <si>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</si>
  <si>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</si>
  <si>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</si>
  <si>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</si>
  <si>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</si>
  <si>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</si>
  <si>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</si>
  <si>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</si>
  <si>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</si>
  <si>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</si>
  <si>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</si>
  <si>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</si>
  <si>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</si>
  <si>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</si>
  <si>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</si>
  <si>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</si>
  <si>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</si>
  <si>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</si>
  <si>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</si>
  <si>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</si>
  <si>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</si>
  <si>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</si>
  <si>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</si>
  <si>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</si>
  <si>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</si>
  <si>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</si>
  <si>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</si>
  <si>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</si>
  <si>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</si>
  <si>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</si>
  <si>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</si>
  <si>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</si>
  <si>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</si>
  <si>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</si>
  <si>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</si>
  <si>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</si>
  <si>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</si>
  <si>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</si>
  <si>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</si>
  <si>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</si>
  <si>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</si>
  <si>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</si>
  <si>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</si>
  <si>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</si>
  <si>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</si>
  <si>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</si>
  <si>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</si>
  <si>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</si>
  <si>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</si>
  <si>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</si>
  <si>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</si>
  <si>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</si>
  <si>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</si>
  <si>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</si>
  <si>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</si>
  <si>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</si>
  <si>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</si>
  <si>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</si>
  <si>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</si>
  <si>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</si>
  <si>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</si>
  <si>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</si>
  <si>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</si>
  <si>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</si>
  <si>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</si>
  <si>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</si>
  <si>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</si>
  <si>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</si>
  <si>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</si>
  <si>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</si>
  <si>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</si>
  <si>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</si>
  <si>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</si>
  <si>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</si>
  <si>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</si>
  <si>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</si>
  <si>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</si>
  <si>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</si>
  <si>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</si>
  <si>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</si>
  <si>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</si>
  <si>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</si>
  <si>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</si>
  <si>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</si>
  <si>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</si>
  <si>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</si>
  <si>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</si>
  <si>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</si>
  <si>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</si>
  <si>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</si>
  <si>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</si>
  <si>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</si>
  <si>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</si>
  <si>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</si>
  <si>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</si>
  <si>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</si>
  <si>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</si>
  <si>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</si>
  <si>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</si>
  <si>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</si>
  <si>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</si>
  <si>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</si>
  <si>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</si>
  <si>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</si>
  <si>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</si>
  <si>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</si>
  <si>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</si>
  <si>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</si>
  <si>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</si>
  <si>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</si>
  <si>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</si>
  <si>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</si>
  <si>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</si>
  <si>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</si>
  <si>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</si>
  <si>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</si>
  <si>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</si>
  <si>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</si>
  <si>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</si>
  <si>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</si>
  <si>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</si>
  <si>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</si>
  <si>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</si>
  <si>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</si>
  <si>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</si>
  <si>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</si>
  <si>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</si>
  <si>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</si>
  <si>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</si>
  <si>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</si>
  <si>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</si>
  <si>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</si>
  <si>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</si>
  <si>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</si>
  <si>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</si>
  <si>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</si>
  <si>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</si>
  <si>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</si>
  <si>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</si>
  <si>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</si>
  <si>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</si>
  <si>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</si>
  <si>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</si>
  <si>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</si>
  <si>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</si>
  <si>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</si>
  <si>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</si>
  <si>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</si>
  <si>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</si>
  <si>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</si>
  <si>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</si>
  <si>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</si>
  <si>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</si>
  <si>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</si>
  <si>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</si>
  <si>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</si>
  <si>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</si>
  <si>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</si>
  <si>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</si>
  <si>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</si>
  <si>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</si>
  <si>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</si>
  <si>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</si>
  <si>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</si>
  <si>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</si>
  <si>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</si>
  <si>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</si>
  <si>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</si>
  <si>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</si>
  <si>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</si>
  <si>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</si>
  <si>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</si>
  <si>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</si>
  <si>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</si>
  <si>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</si>
  <si>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</si>
  <si>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</si>
  <si>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</si>
  <si>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</si>
  <si>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</si>
  <si>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</si>
  <si>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</si>
  <si>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</si>
  <si>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</si>
  <si>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</si>
  <si>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</si>
  <si>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</si>
  <si>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</si>
  <si>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</si>
  <si>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</si>
  <si>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</si>
  <si>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</si>
  <si>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</si>
  <si>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</si>
  <si>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</si>
  <si>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</si>
  <si>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</si>
  <si>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</si>
  <si>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</si>
  <si>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</si>
  <si>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</si>
  <si>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</si>
  <si>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</si>
  <si>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</si>
  <si>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</si>
  <si>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</si>
  <si>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</si>
  <si>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</si>
  <si>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</si>
  <si>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</si>
  <si>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</si>
  <si>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</si>
  <si>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</si>
  <si>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</si>
  <si>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</si>
  <si>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</si>
  <si>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</si>
  <si>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</si>
  <si>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</si>
  <si>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</si>
  <si>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</si>
  <si>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</si>
  <si>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</si>
  <si>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</si>
  <si>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</si>
  <si>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</si>
  <si>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</si>
  <si>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</si>
  <si>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</si>
  <si>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</si>
  <si>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</si>
  <si>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</si>
  <si>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</si>
  <si>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</si>
  <si>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</si>
  <si>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</si>
  <si>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</si>
  <si>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</si>
  <si>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</si>
  <si>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</si>
  <si>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</si>
  <si>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</si>
  <si>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</si>
  <si>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</si>
  <si>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</si>
  <si>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</si>
  <si>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</si>
  <si>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</si>
  <si>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</si>
  <si>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</si>
  <si>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</si>
  <si>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</si>
  <si>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</si>
  <si>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</si>
  <si>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</si>
  <si>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</si>
  <si>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</si>
  <si>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</si>
  <si>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</si>
  <si>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</si>
  <si>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</si>
  <si>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</si>
  <si>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</si>
  <si>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</si>
  <si>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</si>
  <si>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</si>
  <si>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</si>
  <si>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</si>
  <si>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</si>
  <si>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</si>
  <si>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</si>
  <si>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</si>
  <si>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</si>
  <si>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</si>
  <si>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</si>
  <si>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</si>
  <si>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</si>
  <si>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</si>
  <si>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</si>
  <si>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</si>
  <si>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</si>
  <si>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</si>
  <si>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</si>
  <si>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</si>
  <si>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</si>
  <si>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</si>
  <si>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</si>
  <si>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</si>
  <si>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</si>
  <si>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</si>
  <si>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</si>
  <si>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</si>
  <si>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</si>
  <si>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</si>
  <si>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</si>
  <si>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</si>
  <si>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</si>
  <si>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</si>
  <si>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</si>
  <si>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</si>
  <si>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</si>
  <si>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</si>
  <si>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</si>
  <si>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</si>
  <si>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</si>
  <si>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</si>
  <si>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</si>
  <si>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</si>
  <si>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</si>
  <si>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</si>
  <si>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</si>
  <si>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</si>
  <si>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</si>
  <si>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</si>
  <si>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</si>
  <si>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</si>
  <si>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</si>
  <si>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</si>
  <si>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</si>
  <si>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</si>
  <si>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</si>
  <si>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</si>
  <si>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</si>
  <si>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</si>
  <si>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</si>
  <si>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</si>
  <si>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</si>
  <si>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</si>
  <si>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</si>
  <si>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</si>
  <si>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</si>
  <si>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</si>
  <si>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</si>
  <si>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</si>
  <si>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</si>
  <si>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</si>
  <si>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</si>
  <si>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</si>
  <si>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</si>
  <si>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</si>
  <si>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</si>
  <si>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</si>
  <si>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</si>
  <si>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</si>
  <si>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</si>
  <si>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</si>
  <si>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</si>
  <si>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</si>
  <si>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</si>
  <si>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</si>
  <si>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</si>
  <si>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</si>
  <si>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</si>
  <si>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</si>
  <si>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</si>
  <si>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</si>
  <si>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</si>
  <si>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</si>
  <si>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</si>
  <si>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</si>
  <si>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</si>
  <si>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</si>
  <si>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</si>
  <si>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</si>
  <si>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</si>
  <si>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</si>
  <si>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</si>
  <si>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</si>
  <si>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</si>
  <si>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</si>
  <si>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</si>
  <si>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</si>
  <si>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</si>
  <si>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</si>
  <si>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</si>
  <si>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</si>
  <si>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</si>
  <si>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</si>
  <si>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</si>
  <si>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</si>
  <si>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</si>
  <si>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</si>
  <si>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</si>
  <si>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</si>
  <si>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</si>
  <si>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</si>
  <si>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</si>
  <si>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</si>
  <si>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</si>
  <si>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</si>
  <si>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</si>
  <si>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</si>
  <si>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</si>
  <si>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</si>
  <si>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</si>
  <si>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</si>
  <si>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</si>
  <si>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</si>
  <si>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</si>
  <si>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</si>
  <si>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</si>
  <si>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</si>
  <si>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</si>
  <si>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</si>
  <si>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</si>
  <si>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</si>
  <si>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</si>
  <si>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</si>
  <si>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</si>
  <si>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</si>
  <si>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</si>
  <si>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</si>
  <si>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</si>
  <si>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</si>
  <si>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</si>
  <si>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</si>
  <si>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</si>
  <si>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</si>
  <si>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</si>
  <si>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</si>
  <si>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</si>
  <si>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</si>
  <si>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</si>
  <si>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</si>
  <si>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</si>
  <si>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</si>
  <si>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</si>
  <si>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</si>
  <si>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</si>
  <si>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</si>
  <si>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</si>
  <si>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</si>
  <si>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</si>
  <si>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</si>
  <si>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</si>
  <si>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</si>
  <si>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</si>
  <si>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</si>
  <si>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</si>
  <si>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</si>
  <si>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</si>
  <si>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</si>
  <si>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</si>
  <si>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</si>
  <si>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</si>
  <si>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</si>
  <si>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</si>
  <si>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</si>
  <si>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</si>
  <si>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</si>
  <si>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</si>
  <si>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</si>
  <si>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</si>
  <si>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</si>
  <si>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</si>
  <si>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</si>
  <si>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</si>
  <si>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</si>
  <si>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</si>
  <si>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</si>
  <si>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</si>
  <si>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</si>
  <si>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</si>
  <si>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</si>
  <si>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</si>
  <si>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</si>
  <si>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</si>
  <si>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</si>
  <si>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</si>
  <si>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</si>
  <si>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</si>
  <si>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</si>
  <si>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</si>
  <si>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</si>
  <si>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</si>
  <si>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</si>
  <si>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</si>
  <si>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</si>
  <si>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</si>
  <si>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</si>
  <si>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</si>
  <si>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</si>
  <si>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</si>
  <si>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</si>
  <si>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</si>
  <si>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</si>
  <si>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</si>
  <si>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</si>
  <si>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</si>
  <si>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</si>
  <si>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</si>
  <si>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</si>
  <si>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</si>
  <si>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</si>
  <si>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</si>
  <si>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</si>
  <si>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</si>
  <si>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</si>
  <si>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</si>
  <si>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</si>
  <si>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</si>
  <si>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</si>
  <si>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</si>
  <si>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</si>
  <si>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</si>
  <si>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</si>
  <si>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</si>
  <si>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</si>
  <si>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</si>
  <si>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</si>
  <si>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</si>
  <si>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</si>
  <si>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</si>
  <si>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</si>
  <si>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</si>
  <si>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</si>
  <si>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</si>
  <si>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</si>
  <si>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</si>
  <si>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</si>
  <si>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</si>
  <si>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</si>
  <si>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</si>
  <si>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</si>
  <si>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</si>
  <si>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</si>
  <si>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</si>
  <si>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</si>
  <si>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</si>
  <si>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</si>
  <si>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</si>
  <si>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</si>
  <si>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</si>
  <si>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</si>
  <si>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</si>
  <si>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</si>
  <si>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</si>
  <si>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</si>
  <si>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</si>
  <si>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</si>
  <si>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</si>
  <si>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</si>
  <si>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</si>
  <si>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</si>
  <si>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</si>
  <si>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</si>
  <si>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</si>
  <si>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</si>
  <si>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</si>
  <si>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</si>
  <si>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</si>
  <si>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</si>
  <si>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</si>
  <si>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</si>
  <si>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</si>
  <si>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</si>
  <si>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</si>
  <si>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</si>
  <si>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</si>
  <si>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</si>
  <si>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</si>
  <si>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</si>
  <si>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</si>
  <si>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</si>
  <si>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</si>
  <si>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</si>
  <si>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</si>
  <si>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</si>
  <si>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</si>
  <si>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</si>
  <si>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</si>
  <si>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</si>
  <si>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</si>
  <si>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</si>
  <si>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</si>
  <si>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</si>
  <si>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</si>
  <si>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</si>
  <si>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</si>
  <si>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</si>
  <si>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</si>
  <si>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</si>
  <si>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</si>
  <si>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</si>
  <si>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</si>
  <si>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</si>
  <si>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</si>
  <si>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</si>
  <si>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</si>
  <si>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</si>
  <si>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</si>
  <si>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</si>
  <si>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</si>
  <si>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</si>
  <si>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</si>
  <si>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</si>
  <si>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</si>
  <si>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</si>
  <si>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</si>
  <si>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</si>
  <si>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</si>
  <si>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</si>
  <si>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</si>
  <si>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</si>
  <si>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</si>
  <si>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</si>
  <si>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</si>
  <si>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</si>
  <si>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</si>
  <si>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</si>
  <si>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</si>
  <si>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</si>
  <si>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</si>
  <si>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</si>
  <si>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</si>
  <si>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</si>
  <si>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</si>
  <si>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</si>
  <si>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</si>
  <si>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</si>
  <si>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</si>
  <si>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</si>
  <si>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</si>
  <si>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</si>
  <si>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</si>
  <si>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</si>
  <si>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</si>
  <si>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</si>
  <si>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</si>
  <si>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</si>
  <si>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</si>
  <si>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</si>
  <si>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</si>
  <si>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</si>
  <si>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</si>
  <si>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</si>
  <si>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</si>
  <si>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</si>
  <si>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</si>
  <si>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</si>
  <si>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</si>
  <si>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</si>
  <si>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</si>
  <si>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</si>
  <si>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</si>
  <si>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</si>
  <si>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</si>
  <si>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</si>
  <si>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</si>
  <si>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</si>
  <si>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</si>
  <si>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</si>
  <si>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</si>
  <si>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</si>
  <si>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</si>
  <si>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</si>
  <si>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</si>
  <si>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</si>
  <si>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</si>
  <si>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</si>
  <si>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</si>
  <si>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</si>
  <si>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</si>
  <si>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</si>
  <si>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</si>
  <si>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</si>
  <si>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</si>
  <si>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</si>
  <si>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</si>
  <si>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</si>
  <si>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</si>
  <si>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</si>
  <si>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</si>
  <si>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</si>
  <si>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</si>
  <si>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</si>
  <si>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</si>
  <si>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</si>
  <si>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</si>
  <si>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</si>
  <si>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</si>
  <si>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</si>
  <si>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</si>
  <si>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</si>
  <si>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</si>
  <si>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</si>
  <si>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</si>
  <si>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</si>
  <si>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</si>
  <si>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</si>
  <si>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</si>
  <si>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</si>
  <si>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</si>
  <si>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</si>
  <si>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</si>
  <si>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</si>
  <si>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</si>
  <si>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</si>
  <si>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</si>
  <si>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</si>
  <si>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</si>
  <si>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</si>
  <si>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</si>
  <si>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</si>
  <si>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</si>
  <si>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</si>
  <si>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</si>
  <si>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</si>
  <si>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</si>
  <si>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</si>
  <si>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</si>
  <si>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</si>
  <si>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</si>
  <si>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</si>
  <si>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</si>
  <si>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</si>
  <si>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</si>
  <si>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</si>
  <si>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</si>
  <si>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</si>
  <si>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</si>
  <si>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</si>
  <si>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</si>
  <si>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</si>
  <si>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</si>
  <si>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</si>
  <si>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</si>
  <si>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</si>
  <si>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</si>
  <si>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</si>
  <si>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</si>
  <si>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</si>
  <si>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</si>
  <si>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</si>
  <si>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</si>
  <si>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</si>
  <si>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</si>
  <si>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</si>
  <si>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</si>
  <si>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</si>
  <si>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</si>
  <si>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</si>
  <si>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</si>
  <si>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</si>
  <si>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</si>
  <si>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</si>
  <si>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</si>
  <si>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</si>
  <si>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</si>
  <si>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</si>
  <si>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</si>
  <si>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</si>
  <si>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</si>
  <si>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</si>
  <si>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</si>
  <si>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</si>
  <si>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</si>
  <si>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</si>
  <si>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</si>
  <si>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</si>
  <si>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</si>
  <si>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</si>
  <si>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</si>
  <si>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</si>
  <si>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</si>
  <si>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</si>
  <si>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</si>
  <si>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</si>
  <si>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</si>
  <si>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</si>
  <si>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</si>
  <si>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</si>
  <si>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</si>
  <si>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</si>
  <si>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</si>
  <si>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</si>
  <si>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</si>
  <si>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</si>
  <si>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</si>
  <si>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</si>
  <si>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</si>
  <si>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</si>
  <si>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</si>
  <si>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</si>
  <si>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</si>
  <si>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</si>
  <si>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</si>
  <si>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</si>
  <si>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</si>
  <si>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</si>
  <si>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</si>
  <si>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</si>
  <si>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</si>
  <si>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</si>
  <si>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</si>
  <si>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</si>
  <si>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</si>
  <si>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</si>
  <si>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</si>
  <si>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</si>
  <si>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</si>
  <si>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</si>
  <si>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</si>
  <si>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</si>
  <si>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</si>
  <si>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</si>
  <si>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</si>
  <si>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</si>
  <si>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</si>
  <si>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</si>
  <si>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</si>
  <si>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</si>
  <si>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</si>
  <si>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</si>
  <si>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</si>
  <si>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</si>
  <si>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</si>
  <si>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</si>
  <si>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</si>
  <si>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</si>
  <si>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</si>
  <si>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</si>
  <si>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</si>
  <si>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</si>
  <si>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</si>
  <si>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</si>
  <si>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</si>
  <si>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</si>
  <si>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</si>
  <si>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</si>
  <si>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</si>
  <si>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</si>
  <si>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</si>
  <si>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</si>
  <si>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</si>
  <si>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</si>
  <si>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</si>
  <si>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</si>
  <si>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</si>
  <si>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</si>
  <si>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</si>
  <si>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</si>
  <si>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</si>
  <si>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</si>
  <si>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</si>
  <si>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</si>
  <si>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</si>
  <si>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</si>
  <si>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</si>
  <si>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</si>
  <si>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</si>
  <si>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</si>
  <si>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</si>
  <si>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</si>
  <si>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</si>
  <si>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</si>
  <si>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</si>
  <si>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</si>
  <si>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</si>
  <si>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</si>
  <si>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</si>
  <si>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</si>
  <si>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</si>
  <si>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</si>
  <si>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</si>
  <si>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</si>
  <si>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</si>
  <si>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</si>
  <si>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</si>
  <si>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</si>
  <si>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</si>
  <si>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</si>
  <si>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</si>
  <si>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</si>
  <si>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</si>
  <si>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</si>
  <si>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</si>
  <si>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</si>
  <si>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</si>
  <si>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</si>
  <si>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</si>
  <si>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</si>
  <si>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</si>
  <si>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</si>
  <si>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</si>
  <si>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</si>
  <si>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</si>
  <si>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</si>
  <si>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</si>
  <si>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</si>
  <si>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</si>
  <si>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</si>
  <si>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</si>
  <si>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</si>
  <si>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</si>
  <si>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</si>
  <si>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</si>
  <si>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</si>
  <si>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</si>
  <si>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</si>
  <si>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</si>
  <si>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</si>
  <si>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</si>
  <si>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</si>
  <si>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</si>
  <si>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</si>
  <si>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</si>
  <si>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</si>
  <si>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</si>
  <si>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</si>
  <si>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</si>
  <si>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</si>
  <si>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</si>
  <si>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</si>
  <si>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</si>
  <si>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</si>
  <si>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</si>
  <si>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</si>
  <si>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</si>
  <si>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</si>
  <si>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</si>
  <si>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</si>
  <si>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</si>
  <si>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</si>
  <si>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</si>
  <si>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</si>
  <si>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</si>
  <si>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</si>
  <si>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</si>
  <si>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</si>
  <si>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</si>
  <si>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</si>
  <si>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</si>
  <si>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</si>
  <si>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</si>
  <si>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</si>
  <si>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</si>
  <si>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</si>
  <si>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</si>
  <si>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</si>
  <si>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</si>
  <si>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</si>
  <si>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</si>
  <si>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</si>
  <si>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</si>
  <si>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</si>
  <si>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</si>
  <si>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</si>
  <si>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</si>
  <si>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</si>
  <si>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</si>
  <si>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</si>
  <si>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</si>
  <si>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</si>
  <si>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</si>
  <si>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</si>
  <si>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</si>
  <si>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</si>
  <si>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</si>
  <si>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</si>
  <si>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</si>
  <si>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</si>
  <si>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</si>
  <si>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</si>
  <si>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</si>
  <si>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</si>
  <si>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</si>
  <si>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</si>
  <si>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</si>
  <si>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</si>
  <si>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</si>
  <si>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</si>
  <si>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</si>
  <si>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</si>
  <si>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</si>
  <si>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</si>
  <si>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</si>
  <si>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</si>
  <si>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</si>
  <si>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</si>
  <si>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</si>
  <si>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</si>
  <si>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</si>
  <si>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</si>
  <si>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</si>
  <si>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</si>
  <si>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</si>
  <si>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</si>
  <si>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</si>
  <si>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</si>
  <si>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</si>
  <si>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</si>
  <si>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</si>
  <si>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</si>
  <si>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</si>
  <si>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</si>
  <si>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</si>
  <si>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</si>
  <si>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</si>
  <si>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</si>
  <si>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</si>
  <si>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</si>
  <si>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</si>
  <si>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</si>
  <si>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</si>
  <si>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</si>
  <si>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</si>
  <si>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</si>
  <si>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</si>
  <si>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</si>
  <si>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</si>
  <si>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</si>
  <si>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</si>
  <si>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</si>
  <si>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</si>
  <si>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</si>
  <si>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</si>
  <si>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</si>
  <si>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</si>
  <si>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</si>
  <si>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</si>
  <si>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</si>
  <si>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</si>
  <si>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</si>
  <si>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</si>
  <si>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</si>
  <si>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</si>
  <si>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</si>
  <si>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</si>
  <si>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</si>
  <si>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</si>
  <si>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</si>
  <si>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</si>
  <si>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</si>
  <si>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</si>
  <si>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</si>
  <si>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</si>
  <si>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</si>
  <si>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</si>
  <si>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</si>
  <si>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</si>
  <si>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</si>
  <si>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</si>
  <si>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</si>
  <si>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</si>
  <si>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</si>
  <si>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</si>
  <si>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</si>
  <si>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</si>
  <si>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</si>
  <si>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</si>
  <si>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</si>
  <si>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</si>
  <si>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</si>
  <si>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</si>
  <si>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</si>
  <si>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</si>
  <si>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</si>
  <si>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</si>
  <si>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</si>
  <si>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</si>
  <si>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</si>
  <si>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</si>
  <si>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</si>
  <si>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</si>
  <si>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</si>
  <si>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</si>
  <si>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</si>
  <si>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</si>
  <si>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</si>
  <si>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</si>
  <si>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</si>
  <si>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</si>
  <si>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</si>
  <si>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</si>
  <si>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</si>
  <si>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</si>
  <si>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</si>
  <si>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</si>
  <si>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</si>
  <si>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</si>
  <si>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</si>
  <si>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</si>
  <si>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</si>
  <si>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</si>
  <si>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</si>
  <si>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</si>
  <si>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</si>
  <si>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</si>
  <si>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</si>
  <si>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</si>
  <si>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</si>
  <si>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</si>
  <si>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</si>
  <si>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</si>
  <si>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</si>
  <si>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</si>
  <si>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</si>
  <si>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</si>
  <si>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</si>
  <si>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</si>
  <si>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</si>
  <si>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</si>
  <si>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</si>
  <si>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</si>
  <si>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</si>
  <si>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</si>
  <si>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</si>
  <si>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</si>
  <si>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</si>
  <si>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</si>
  <si>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</si>
  <si>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</si>
  <si>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</si>
  <si>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</si>
  <si>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</si>
  <si>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</si>
  <si>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</si>
  <si>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</si>
  <si>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</si>
  <si>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</si>
  <si>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</si>
  <si>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</si>
  <si>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</si>
  <si>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</si>
  <si>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</si>
  <si>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</si>
  <si>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</si>
  <si>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</si>
  <si>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</si>
  <si>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</si>
  <si>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</si>
  <si>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</si>
  <si>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</si>
  <si>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</si>
  <si>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</si>
  <si>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</si>
  <si>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</si>
  <si>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</si>
  <si>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</si>
  <si>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</si>
  <si>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</si>
  <si>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</si>
  <si>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</si>
  <si>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</si>
  <si>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</si>
  <si>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</si>
  <si>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</si>
  <si>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</si>
  <si>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</si>
  <si>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</si>
  <si>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</si>
  <si>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</si>
  <si>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</si>
  <si>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</si>
  <si>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</si>
  <si>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</si>
  <si>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</si>
  <si>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</si>
  <si>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</si>
  <si>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</si>
  <si>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</si>
  <si>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</si>
  <si>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</si>
  <si>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</si>
  <si>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</si>
  <si>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</si>
  <si>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</si>
  <si>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</si>
  <si>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</si>
  <si>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</si>
  <si>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</si>
  <si>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</si>
  <si>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</si>
  <si>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</si>
  <si>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</si>
  <si>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</si>
  <si>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</si>
  <si>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</si>
  <si>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</si>
  <si>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</si>
  <si>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</si>
  <si>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</si>
  <si>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</si>
  <si>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</si>
  <si>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</si>
  <si>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</si>
  <si>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</si>
  <si>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</si>
  <si>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</si>
  <si>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</si>
  <si>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</si>
  <si>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</si>
  <si>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</si>
  <si>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</si>
  <si>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</si>
  <si>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</si>
  <si>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</si>
  <si>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</si>
  <si>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</si>
  <si>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</si>
  <si>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</si>
  <si>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</si>
  <si>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</si>
  <si>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</si>
  <si>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</si>
  <si>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</si>
  <si>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</si>
  <si>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</si>
  <si>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</si>
  <si>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</si>
  <si>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</si>
  <si>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</si>
  <si>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</si>
  <si>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</si>
  <si>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</si>
  <si>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</si>
  <si>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</si>
  <si>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</si>
  <si>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</si>
  <si>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</si>
  <si>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</si>
  <si>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</si>
  <si>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</si>
  <si>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</si>
  <si>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</si>
  <si>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</si>
  <si>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</si>
  <si>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</si>
  <si>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</si>
  <si>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</si>
  <si>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</si>
  <si>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</si>
  <si>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</si>
  <si>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</si>
  <si>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</si>
  <si>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</si>
  <si>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</si>
  <si>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</si>
  <si>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</si>
  <si>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</si>
  <si>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</si>
  <si>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</si>
  <si>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</si>
  <si>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</si>
  <si>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</si>
  <si>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</si>
  <si>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</si>
  <si>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</si>
  <si>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</si>
  <si>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</si>
  <si>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</si>
  <si>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</si>
  <si>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</si>
  <si>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</si>
  <si>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</si>
  <si>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</si>
  <si>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</si>
  <si>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</si>
  <si>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</si>
  <si>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</si>
  <si>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</si>
  <si>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</si>
  <si>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</si>
  <si>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</si>
  <si>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</si>
  <si>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</si>
  <si>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</si>
  <si>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</si>
  <si>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</si>
  <si>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</si>
  <si>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</si>
  <si>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</si>
  <si>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</si>
  <si>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</si>
  <si>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</si>
  <si>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</si>
  <si>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</si>
  <si>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</si>
  <si>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</si>
  <si>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</si>
  <si>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</si>
  <si>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</si>
  <si>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</si>
  <si>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</si>
  <si>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</si>
  <si>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</si>
  <si>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</si>
  <si>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</si>
  <si>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</si>
  <si>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</si>
  <si>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</si>
  <si>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</si>
  <si>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</si>
  <si>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</si>
  <si>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</si>
  <si>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</si>
  <si>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</si>
  <si>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</si>
  <si>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</si>
  <si>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</si>
  <si>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</si>
  <si>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</si>
  <si>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</si>
  <si>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</si>
  <si>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</si>
  <si>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</si>
  <si>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</si>
  <si>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</si>
  <si>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</si>
  <si>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</si>
  <si>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</si>
  <si>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</si>
  <si>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</si>
  <si>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</si>
  <si>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</si>
  <si>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</si>
  <si>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</si>
  <si>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</si>
  <si>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</si>
  <si>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</si>
  <si>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</si>
  <si>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</si>
  <si>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</si>
  <si>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</si>
  <si>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</si>
  <si>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</si>
  <si>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</si>
  <si>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</si>
  <si>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</si>
  <si>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</si>
  <si>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</si>
  <si>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</si>
  <si>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</si>
  <si>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</si>
  <si>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</si>
  <si>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</si>
  <si>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</si>
  <si>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</si>
  <si>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</si>
  <si>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</si>
  <si>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</si>
  <si>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</si>
  <si>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</si>
  <si>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</si>
  <si>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</si>
  <si>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</si>
  <si>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</si>
  <si>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</si>
  <si>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</si>
  <si>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</si>
  <si>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</si>
  <si>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</si>
  <si>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</si>
  <si>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</si>
  <si>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</si>
  <si>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</si>
  <si>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</si>
  <si>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</si>
  <si>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</si>
  <si>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</si>
  <si>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</si>
  <si>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</si>
  <si>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</si>
  <si>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</si>
  <si>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</si>
  <si>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</si>
  <si>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</si>
  <si>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</si>
  <si>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</si>
  <si>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</si>
  <si>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</si>
  <si>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</si>
  <si>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</si>
  <si>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</si>
  <si>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</si>
  <si>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</si>
  <si>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</si>
  <si>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</si>
  <si>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</si>
  <si>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</si>
  <si>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</si>
  <si>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</si>
  <si>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</si>
  <si>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</si>
  <si>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</si>
  <si>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</si>
  <si>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</si>
  <si>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</si>
  <si>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</si>
  <si>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</si>
  <si>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</si>
  <si>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</si>
  <si>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</si>
  <si>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</si>
  <si>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</si>
  <si>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</si>
  <si>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</si>
  <si>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</si>
  <si>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</si>
  <si>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</si>
  <si>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</si>
  <si>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</si>
  <si>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</si>
  <si>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</si>
  <si>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</si>
  <si>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</si>
  <si>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</si>
  <si>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</si>
  <si>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</si>
  <si>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</si>
  <si>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</si>
  <si>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</si>
  <si>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</si>
  <si>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</si>
  <si>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</si>
  <si>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</si>
  <si>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</si>
  <si>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</si>
  <si>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</si>
  <si>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</si>
  <si>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</si>
  <si>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</si>
  <si>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</si>
  <si>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</si>
  <si>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</si>
  <si>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</si>
  <si>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</si>
  <si>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</si>
  <si>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</si>
  <si>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</si>
  <si>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</si>
  <si>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</si>
  <si>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</si>
  <si>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</si>
  <si>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</si>
  <si>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</si>
  <si>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</si>
  <si>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</si>
  <si>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</si>
  <si>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</si>
  <si>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</si>
  <si>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</si>
  <si>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</si>
  <si>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</si>
  <si>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</si>
  <si>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</si>
  <si>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</si>
  <si>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</si>
  <si>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</si>
  <si>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</si>
  <si>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</si>
  <si>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</si>
  <si>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</si>
  <si>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</si>
  <si>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</si>
  <si>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</si>
  <si>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</si>
  <si>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</si>
  <si>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</si>
  <si>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</si>
  <si>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</si>
  <si>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</si>
  <si>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</si>
  <si>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</si>
  <si>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</si>
  <si>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</si>
  <si>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</si>
  <si>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</si>
  <si>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</si>
  <si>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</si>
  <si>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</si>
  <si>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</si>
  <si>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</si>
  <si>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</si>
  <si>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</si>
  <si>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</si>
  <si>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</si>
  <si>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</si>
  <si>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</si>
  <si>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</si>
  <si>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</si>
  <si>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</si>
  <si>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</si>
  <si>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</si>
  <si>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</si>
  <si>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</si>
  <si>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</si>
  <si>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</si>
  <si>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</si>
  <si>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</si>
  <si>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</si>
  <si>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</si>
  <si>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</si>
  <si>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</si>
  <si>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</si>
  <si>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</si>
  <si>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</si>
  <si>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</si>
  <si>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</si>
  <si>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</si>
  <si>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</si>
  <si>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</si>
  <si>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</si>
  <si>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</si>
  <si>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</si>
  <si>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</si>
  <si>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</si>
  <si>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</si>
  <si>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</si>
  <si>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</si>
  <si>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</si>
  <si>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</si>
  <si>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</si>
  <si>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</si>
  <si>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</si>
  <si>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</si>
  <si>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</si>
  <si>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</si>
  <si>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</si>
  <si>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</si>
  <si>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</si>
  <si>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</si>
  <si>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</si>
  <si>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</si>
  <si>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</si>
  <si>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</si>
  <si>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</si>
  <si>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</si>
  <si>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</si>
  <si>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</si>
  <si>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</si>
  <si>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</si>
  <si>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</si>
  <si>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</si>
  <si>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</si>
  <si>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</si>
  <si>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</si>
  <si>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</si>
  <si>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</si>
  <si>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</si>
  <si>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</si>
  <si>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</si>
  <si>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</si>
  <si>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</si>
  <si>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</si>
  <si>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</si>
  <si>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</si>
  <si>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</si>
  <si>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</si>
  <si>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</si>
  <si>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</si>
  <si>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</si>
  <si>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</si>
  <si>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</si>
  <si>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</si>
  <si>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</si>
  <si>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</si>
  <si>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</si>
  <si>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</si>
  <si>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</si>
  <si>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</si>
  <si>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</si>
  <si>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</si>
  <si>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</si>
  <si>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</si>
  <si>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</si>
  <si>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</si>
  <si>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</si>
  <si>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</si>
  <si>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</si>
  <si>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</si>
  <si>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</si>
  <si>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</si>
  <si>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</si>
  <si>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</si>
  <si>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</si>
  <si>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</si>
  <si>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</si>
  <si>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</si>
  <si>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</si>
  <si>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</si>
  <si>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</si>
  <si>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</si>
  <si>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</si>
  <si>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</si>
  <si>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</si>
  <si>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</si>
  <si>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</si>
  <si>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</si>
  <si>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</si>
  <si>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</si>
  <si>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</si>
  <si>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</si>
  <si>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</si>
  <si>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</si>
  <si>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</si>
  <si>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</si>
  <si>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</si>
  <si>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</si>
  <si>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</si>
  <si>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</si>
  <si>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</si>
  <si>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</si>
  <si>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</si>
  <si>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</si>
  <si>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</si>
  <si>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</si>
  <si>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</si>
  <si>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</si>
  <si>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</si>
  <si>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</si>
  <si>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</si>
  <si>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</si>
  <si>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</si>
  <si>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</si>
  <si>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</si>
  <si>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</si>
  <si>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</si>
  <si>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</si>
  <si>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</si>
  <si>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</si>
  <si>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</si>
  <si>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</si>
  <si>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</si>
  <si>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</si>
  <si>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</si>
  <si>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</si>
  <si>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</si>
  <si>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</si>
  <si>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</si>
  <si>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</si>
  <si>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</si>
  <si>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</si>
  <si>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</si>
  <si>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</si>
  <si>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</si>
  <si>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</si>
  <si>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</si>
  <si>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</si>
  <si>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</si>
  <si>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</si>
  <si>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</si>
  <si>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</si>
  <si>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</si>
  <si>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</si>
  <si>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</si>
  <si>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</si>
  <si>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</si>
  <si>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</si>
  <si>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</si>
  <si>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</si>
  <si>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</si>
  <si>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</si>
  <si>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</si>
  <si>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</si>
  <si>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</si>
  <si>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</si>
  <si>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</si>
  <si>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</si>
  <si>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</si>
  <si>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</si>
  <si>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</si>
  <si>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</si>
  <si>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</si>
  <si>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</si>
  <si>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</si>
  <si>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</si>
  <si>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</si>
  <si>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</si>
  <si>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</si>
  <si>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</si>
  <si>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</si>
  <si>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</si>
  <si>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</si>
  <si>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</si>
  <si>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</si>
  <si>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</si>
  <si>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</si>
  <si>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</si>
  <si>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</si>
  <si>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</si>
  <si>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</si>
  <si>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</si>
  <si>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</si>
  <si>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</si>
  <si>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</si>
  <si>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</si>
  <si>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</si>
  <si>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</si>
  <si>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</si>
  <si>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</si>
  <si>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</si>
  <si>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</si>
  <si>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</si>
  <si>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</si>
  <si>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</si>
  <si>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</si>
  <si>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</si>
  <si>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</si>
  <si>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</si>
  <si>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</si>
  <si>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</si>
  <si>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</si>
  <si>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</si>
  <si>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</si>
  <si>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</si>
  <si>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</si>
  <si>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</si>
  <si>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</si>
  <si>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</si>
  <si>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</si>
  <si>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</si>
  <si>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</si>
  <si>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</si>
  <si>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</si>
  <si>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</si>
  <si>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</si>
  <si>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</si>
  <si>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</si>
  <si>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</si>
  <si>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</si>
  <si>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</si>
  <si>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</si>
  <si>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</si>
  <si>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</si>
  <si>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</si>
  <si>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</si>
  <si>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</si>
  <si>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</si>
  <si>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</si>
  <si>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</si>
  <si>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</si>
  <si>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</si>
  <si>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</si>
  <si>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</si>
  <si>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</si>
  <si>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</si>
  <si>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</si>
  <si>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</si>
  <si>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</si>
  <si>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</si>
  <si>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</si>
  <si>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</si>
  <si>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</si>
  <si>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</si>
  <si>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</si>
  <si>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</si>
  <si>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</si>
  <si>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</si>
  <si>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</si>
  <si>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</si>
  <si>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</si>
  <si>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</si>
  <si>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</si>
  <si>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</si>
  <si>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</si>
  <si>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</si>
  <si>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</si>
  <si>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</si>
  <si>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</si>
  <si>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</si>
  <si>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</si>
  <si>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</si>
  <si>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</si>
  <si>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</si>
  <si>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</si>
  <si>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</si>
  <si>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</si>
  <si>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</si>
  <si>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</si>
  <si>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</si>
  <si>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</si>
  <si>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</si>
  <si>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</si>
  <si>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</si>
  <si>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</si>
  <si>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</si>
  <si>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</si>
  <si>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</si>
  <si>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</si>
  <si>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</si>
  <si>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</si>
  <si>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</si>
  <si>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</si>
  <si>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</si>
  <si>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</si>
  <si>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</si>
  <si>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</si>
  <si>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</si>
  <si>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</si>
  <si>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</si>
  <si>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</si>
  <si>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</si>
  <si>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</si>
  <si>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</si>
  <si>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</si>
  <si>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</si>
  <si>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</si>
  <si>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</si>
  <si>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</si>
  <si>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</si>
  <si>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</si>
  <si>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</si>
  <si>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</si>
  <si>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</si>
  <si>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</si>
  <si>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</si>
  <si>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</si>
  <si>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</si>
  <si>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</si>
  <si>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</si>
  <si>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</si>
  <si>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</si>
  <si>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</si>
  <si>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</si>
  <si>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</si>
  <si>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</si>
  <si>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</si>
  <si>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</si>
  <si>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</si>
  <si>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</si>
  <si>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</si>
  <si>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</si>
  <si>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</si>
  <si>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</si>
  <si>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</si>
  <si>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</si>
  <si>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</si>
  <si>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</si>
  <si>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</si>
  <si>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</si>
  <si>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</si>
  <si>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</si>
  <si>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</si>
  <si>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</si>
  <si>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</si>
  <si>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</si>
  <si>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</si>
  <si>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</si>
  <si>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</si>
  <si>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</si>
  <si>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</si>
  <si>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</si>
  <si>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</si>
  <si>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</si>
  <si>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</si>
  <si>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</si>
  <si>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</si>
  <si>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</si>
  <si>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</si>
  <si>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</si>
  <si>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</si>
  <si>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</si>
  <si>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</si>
  <si>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</si>
  <si>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</si>
  <si>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</si>
  <si>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</si>
  <si>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</si>
  <si>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</si>
  <si>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</si>
  <si>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</si>
  <si>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</si>
  <si>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</si>
  <si>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</si>
  <si>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</si>
  <si>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</si>
  <si>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</si>
  <si>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</si>
  <si>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</si>
  <si>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</si>
  <si>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</si>
  <si>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</si>
  <si>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</si>
  <si>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</si>
  <si>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</si>
  <si>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</si>
  <si>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</si>
  <si>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</si>
  <si>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</si>
  <si>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</si>
  <si>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</si>
  <si>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</si>
  <si>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</si>
  <si>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</si>
  <si>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</si>
  <si>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</si>
  <si>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</si>
  <si>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</si>
  <si>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</si>
  <si>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</si>
  <si>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</si>
  <si>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</si>
  <si>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</si>
  <si>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</si>
  <si>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</si>
  <si>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</si>
  <si>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</si>
  <si>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</si>
  <si>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</si>
  <si>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</si>
  <si>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</si>
  <si>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</si>
  <si>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</si>
  <si>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</si>
  <si>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</si>
  <si>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</si>
  <si>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</si>
  <si>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</si>
  <si>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</si>
  <si>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</si>
  <si>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</si>
  <si>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</si>
  <si>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</si>
  <si>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</si>
  <si>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</si>
  <si>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</si>
  <si>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</si>
  <si>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</si>
  <si>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</si>
  <si>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</si>
  <si>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</si>
  <si>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</si>
  <si>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</si>
  <si>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</si>
  <si>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</si>
  <si>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</si>
  <si>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</si>
  <si>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</si>
  <si>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</si>
  <si>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</si>
  <si>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</si>
  <si>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</si>
  <si>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</si>
  <si>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</si>
  <si>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</si>
  <si>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</si>
  <si>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</si>
  <si>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</si>
  <si>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</si>
  <si>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</si>
  <si>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</si>
  <si>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</si>
  <si>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</si>
  <si>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</si>
  <si>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</si>
  <si>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</si>
  <si>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</si>
  <si>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</si>
  <si>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</si>
  <si>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</si>
  <si>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</si>
  <si>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</si>
  <si>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</si>
  <si>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</si>
  <si>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</si>
  <si>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</si>
  <si>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</si>
  <si>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</si>
  <si>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</si>
  <si>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</si>
  <si>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</si>
  <si>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</si>
  <si>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</si>
  <si>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</si>
  <si>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</si>
  <si>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</si>
  <si>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</si>
  <si>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</si>
  <si>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</si>
  <si>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</si>
  <si>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</si>
  <si>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</si>
  <si>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</si>
  <si>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</si>
  <si>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</si>
  <si>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</si>
  <si>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</si>
  <si>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</si>
  <si>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</si>
  <si>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</si>
  <si>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</si>
  <si>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</si>
  <si>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</si>
  <si>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</si>
  <si>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</si>
  <si>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</si>
  <si>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</si>
  <si>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</si>
  <si>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</si>
  <si>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</si>
  <si>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</si>
  <si>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</si>
  <si>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</si>
  <si>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</si>
  <si>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</si>
  <si>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</si>
  <si>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</si>
  <si>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</si>
  <si>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</si>
  <si>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</si>
  <si>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</si>
  <si>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</si>
  <si>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</si>
  <si>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</si>
  <si>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</si>
  <si>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</si>
  <si>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</si>
  <si>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</si>
  <si>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</si>
  <si>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</si>
  <si>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</si>
  <si>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</si>
  <si>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</si>
  <si>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</si>
  <si>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</si>
  <si>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</si>
  <si>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</si>
  <si>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</si>
  <si>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</si>
  <si>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</si>
  <si>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</si>
  <si>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</si>
  <si>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</si>
  <si>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</si>
  <si>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</si>
  <si>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</si>
  <si>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</si>
  <si>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</si>
  <si>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</si>
  <si>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</si>
  <si>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</si>
  <si>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</si>
  <si>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</si>
  <si>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</si>
  <si>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</si>
  <si>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</si>
  <si>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</si>
  <si>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</si>
  <si>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</si>
  <si>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</si>
  <si>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</si>
  <si>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</si>
  <si>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</si>
  <si>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</si>
  <si>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</si>
  <si>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</si>
  <si>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</si>
  <si>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</si>
  <si>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</si>
  <si>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</si>
  <si>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</si>
  <si>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</si>
  <si>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</si>
  <si>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</si>
  <si>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</si>
  <si>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</si>
  <si>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</si>
  <si>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</si>
  <si>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</si>
  <si>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</si>
  <si>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</si>
  <si>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</si>
  <si>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</si>
  <si>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</si>
  <si>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</si>
  <si>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</si>
  <si>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</si>
  <si>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</si>
  <si>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</si>
  <si>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</si>
  <si>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</si>
  <si>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</si>
  <si>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</si>
  <si>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</si>
  <si>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</si>
  <si>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</si>
  <si>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</si>
  <si>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</si>
  <si>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</si>
  <si>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</si>
  <si>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</si>
  <si>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</si>
  <si>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</si>
  <si>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</si>
  <si>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</si>
  <si>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</si>
  <si>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</si>
  <si>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</si>
  <si>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</si>
  <si>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</si>
  <si>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</si>
  <si>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</si>
  <si>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</si>
  <si>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</si>
  <si>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</si>
  <si>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</si>
  <si>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</si>
  <si>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</si>
  <si>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</si>
  <si>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</si>
  <si>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</si>
  <si>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</si>
  <si>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</si>
  <si>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</si>
  <si>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</si>
  <si>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</si>
  <si>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</si>
  <si>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</si>
  <si>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</si>
  <si>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</si>
  <si>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</si>
  <si>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</si>
  <si>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</si>
  <si>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</si>
  <si>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</si>
  <si>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</si>
  <si>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</si>
  <si>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</si>
  <si>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</si>
  <si>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</si>
  <si>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</si>
  <si>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</si>
  <si>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</si>
  <si>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</si>
  <si>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</si>
  <si>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</si>
  <si>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</si>
  <si>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</si>
  <si>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</si>
  <si>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</si>
  <si>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</si>
  <si>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</si>
  <si>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</si>
  <si>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</si>
  <si>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</si>
  <si>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</si>
  <si>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</si>
  <si>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</si>
  <si>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</si>
  <si>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</si>
  <si>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</si>
  <si>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</si>
  <si>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</si>
  <si>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</si>
  <si>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</si>
  <si>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</si>
  <si>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</si>
  <si>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</si>
  <si>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</si>
  <si>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</si>
  <si>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</si>
  <si>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</si>
  <si>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</si>
  <si>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</si>
  <si>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</si>
  <si>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</si>
  <si>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</si>
  <si>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</si>
  <si>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</si>
  <si>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</si>
  <si>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</si>
  <si>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</si>
  <si>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</si>
  <si>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</si>
  <si>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</si>
  <si>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</si>
  <si>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</si>
  <si>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</si>
  <si>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</si>
  <si>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</si>
  <si>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</si>
  <si>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</si>
  <si>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</si>
  <si>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</si>
  <si>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</si>
  <si>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</si>
  <si>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</si>
  <si>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</si>
  <si>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</si>
  <si>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</si>
  <si>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</si>
  <si>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</si>
  <si>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</si>
  <si>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</si>
  <si>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</si>
  <si>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</si>
  <si>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</si>
  <si>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</si>
  <si>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</si>
  <si>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</si>
  <si>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</si>
  <si>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</si>
  <si>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</si>
  <si>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</si>
  <si>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</si>
  <si>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</si>
  <si>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</si>
  <si>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</si>
  <si>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</si>
  <si>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</si>
  <si>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</si>
  <si>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</si>
  <si>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</si>
  <si>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</si>
  <si>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</si>
  <si>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</si>
  <si>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</si>
  <si>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</si>
  <si>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</si>
  <si>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</si>
  <si>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</si>
  <si>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</si>
  <si>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</si>
  <si>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</si>
  <si>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</si>
  <si>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</si>
  <si>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</si>
  <si>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</si>
  <si>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</si>
  <si>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</si>
  <si>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</si>
  <si>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</si>
  <si>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</si>
  <si>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</si>
  <si>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</si>
  <si>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</si>
  <si>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</si>
  <si>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</si>
  <si>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</si>
  <si>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</si>
  <si>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</si>
  <si>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</si>
  <si>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</si>
  <si>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</si>
  <si>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</si>
  <si>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</si>
  <si>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</si>
  <si>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</si>
  <si>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</si>
  <si>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</si>
  <si>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</si>
  <si>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</si>
  <si>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</si>
  <si>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</si>
  <si>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</si>
  <si>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</si>
  <si>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</si>
  <si>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</si>
  <si>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</si>
  <si>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</si>
  <si>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</si>
  <si>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</si>
  <si>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</si>
  <si>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</si>
  <si>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</si>
  <si>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</si>
  <si>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</si>
  <si>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</si>
  <si>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</si>
  <si>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</si>
  <si>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</si>
  <si>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</si>
  <si>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</si>
  <si>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</si>
  <si>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</si>
  <si>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</si>
  <si>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</si>
  <si>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</si>
  <si>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</si>
  <si>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</si>
  <si>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</si>
  <si>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</si>
  <si>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</si>
  <si>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</si>
  <si>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</si>
  <si>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</si>
  <si>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</si>
  <si>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</si>
  <si>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</si>
  <si>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</si>
  <si>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</si>
  <si>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</si>
  <si>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</si>
  <si>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</si>
  <si>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</si>
  <si>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</si>
  <si>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</si>
  <si>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</si>
  <si>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</si>
  <si>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</si>
  <si>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</si>
  <si>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</si>
  <si>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</si>
  <si>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</si>
  <si>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</si>
  <si>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</si>
  <si>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</si>
  <si>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</si>
  <si>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</si>
  <si>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</si>
  <si>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</si>
  <si>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</si>
  <si>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</si>
  <si>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</si>
  <si>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</si>
  <si>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</si>
  <si>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</si>
  <si>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</si>
  <si>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</si>
  <si>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</si>
  <si>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</si>
  <si>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</si>
  <si>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</si>
  <si>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</si>
  <si>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</si>
  <si>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</si>
  <si>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</si>
  <si>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</si>
  <si>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</si>
  <si>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</si>
  <si>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</si>
  <si>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</si>
  <si>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</si>
  <si>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</si>
  <si>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</si>
  <si>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</si>
  <si>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</si>
  <si>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</si>
  <si>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</si>
  <si>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</si>
  <si>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</si>
  <si>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</si>
  <si>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</si>
  <si>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</si>
  <si>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</si>
  <si>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</si>
  <si>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</si>
  <si>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</si>
  <si>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</si>
  <si>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</si>
  <si>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</si>
  <si>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</si>
  <si>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</si>
  <si>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</si>
  <si>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</si>
  <si>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</si>
  <si>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</si>
  <si>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</si>
  <si>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</si>
  <si>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</si>
  <si>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</si>
  <si>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</si>
  <si>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</si>
  <si>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</si>
  <si>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</si>
  <si>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</si>
  <si>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</si>
  <si>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</si>
  <si>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</si>
  <si>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</si>
  <si>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</si>
  <si>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</si>
  <si>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</si>
  <si>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</si>
  <si>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</si>
  <si>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</si>
  <si>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</si>
  <si>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</si>
  <si>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</si>
  <si>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</si>
  <si>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</si>
  <si>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</si>
  <si>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</si>
  <si>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</si>
  <si>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</si>
  <si>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</si>
  <si>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</si>
  <si>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</si>
  <si>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</si>
  <si>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</si>
  <si>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</si>
  <si>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</si>
  <si>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</si>
  <si>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</si>
  <si>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</si>
  <si>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</si>
  <si>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</si>
  <si>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</si>
  <si>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</si>
  <si>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</si>
  <si>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</si>
  <si>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</si>
  <si>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</si>
  <si>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</si>
  <si>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</si>
  <si>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</si>
  <si>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</si>
  <si>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</si>
  <si>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</si>
  <si>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</si>
  <si>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</si>
  <si>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</si>
  <si>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</si>
  <si>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</si>
  <si>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</si>
  <si>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</si>
  <si>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</si>
  <si>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</si>
  <si>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</si>
  <si>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</si>
  <si>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</si>
  <si>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</si>
  <si>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</si>
  <si>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</si>
  <si>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</si>
  <si>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</si>
  <si>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</si>
  <si>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</si>
  <si>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</si>
  <si>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</si>
  <si>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</si>
  <si>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</si>
  <si>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</si>
  <si>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</si>
  <si>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</si>
  <si>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</si>
  <si>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</si>
  <si>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</si>
  <si>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</si>
  <si>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</si>
  <si>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</si>
  <si>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</si>
  <si>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</si>
  <si>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</si>
  <si>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</si>
  <si>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</si>
  <si>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</si>
  <si>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</si>
  <si>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</si>
  <si>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</si>
  <si>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</si>
  <si>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</si>
  <si>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</si>
  <si>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</si>
  <si>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</si>
  <si>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</si>
  <si>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</si>
  <si>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</si>
  <si>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</si>
  <si>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</si>
  <si>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</si>
  <si>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</si>
  <si>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</si>
  <si>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</si>
  <si>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</si>
  <si>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</si>
  <si>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</si>
  <si>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</si>
  <si>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</si>
  <si>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</si>
  <si>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</si>
  <si>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</si>
  <si>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</si>
  <si>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</si>
  <si>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</si>
  <si>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</si>
  <si>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</si>
  <si>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</si>
  <si>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</si>
  <si>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</si>
  <si>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</si>
  <si>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</si>
  <si>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</si>
  <si>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</si>
  <si>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</si>
  <si>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</si>
  <si>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</si>
  <si>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</si>
  <si>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</si>
  <si>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</si>
  <si>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</si>
  <si>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</si>
  <si>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</si>
  <si>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</si>
  <si>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</si>
  <si>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</si>
  <si>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</si>
  <si>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</si>
  <si>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</si>
  <si>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</si>
  <si>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</si>
  <si>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</si>
  <si>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</si>
  <si>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</si>
  <si>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</si>
  <si>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</si>
  <si>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</si>
  <si>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</si>
  <si>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</si>
  <si>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</si>
  <si>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</si>
  <si>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</si>
  <si>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</si>
  <si>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</si>
  <si>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</si>
  <si>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</si>
  <si>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</si>
  <si>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</si>
  <si>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</si>
  <si>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</si>
  <si>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</si>
  <si>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</si>
  <si>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</si>
  <si>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</si>
  <si>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</si>
  <si>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</si>
  <si>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</si>
  <si>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</si>
  <si>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</si>
  <si>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</si>
  <si>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</si>
  <si>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</si>
  <si>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</si>
  <si>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</si>
  <si>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</si>
  <si>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</si>
  <si>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</si>
  <si>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</si>
  <si>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</si>
  <si>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</si>
  <si>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</si>
  <si>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</si>
  <si>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</si>
  <si>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</si>
  <si>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</si>
  <si>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</si>
  <si>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</si>
  <si>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</si>
  <si>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</si>
  <si>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</si>
  <si>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</si>
  <si>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</si>
  <si>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</si>
  <si>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</si>
  <si>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</si>
  <si>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</si>
  <si>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</si>
  <si>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</si>
  <si>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</si>
  <si>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</si>
  <si>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</si>
  <si>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</si>
  <si>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</si>
  <si>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</si>
  <si>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</si>
  <si>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</si>
  <si>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</si>
  <si>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</si>
  <si>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</si>
  <si>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</si>
  <si>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</si>
  <si>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</si>
  <si>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</si>
  <si>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</si>
  <si>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</si>
  <si>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</si>
  <si>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</si>
  <si>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</si>
  <si>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</si>
  <si>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</si>
  <si>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</si>
  <si>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</si>
  <si>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</si>
  <si>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</si>
  <si>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</si>
  <si>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</si>
  <si>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</si>
  <si>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</si>
  <si>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</si>
  <si>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</si>
  <si>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</si>
  <si>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</si>
  <si>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</si>
  <si>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</si>
  <si>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</si>
  <si>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</si>
  <si>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</si>
  <si>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</si>
  <si>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</si>
  <si>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</si>
  <si>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</si>
  <si>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</si>
  <si>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</si>
  <si>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</si>
  <si>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</si>
  <si>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</si>
  <si>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</si>
  <si>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</si>
  <si>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</si>
  <si>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</si>
  <si>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</si>
  <si>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</si>
  <si>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</si>
  <si>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</si>
  <si>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</si>
  <si>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</si>
  <si>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</si>
  <si>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</si>
  <si>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</si>
  <si>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</si>
  <si>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</si>
  <si>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</si>
  <si>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</si>
  <si>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</si>
  <si>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</si>
  <si>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</si>
  <si>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</si>
  <si>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</si>
  <si>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</si>
  <si>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</si>
  <si>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</si>
  <si>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</si>
  <si>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</si>
  <si>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</si>
  <si>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</si>
  <si>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</si>
  <si>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</si>
  <si>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</si>
  <si>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</si>
  <si>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</si>
  <si>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</si>
  <si>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</si>
  <si>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</si>
  <si>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</si>
  <si>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</si>
  <si>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</si>
  <si>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</si>
  <si>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</si>
  <si>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</si>
  <si>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</si>
  <si>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</si>
  <si>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</si>
  <si>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</si>
  <si>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</si>
  <si>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</si>
  <si>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</si>
  <si>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</si>
  <si>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</si>
  <si>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</si>
  <si>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</si>
  <si>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</si>
  <si>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</si>
  <si>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</si>
  <si>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</si>
  <si>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</si>
  <si>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</si>
  <si>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</si>
  <si>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</si>
  <si>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</si>
  <si>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</si>
  <si>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</si>
  <si>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</si>
  <si>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</si>
  <si>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</si>
  <si>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</si>
  <si>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</si>
  <si>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</si>
  <si>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</si>
  <si>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</si>
  <si>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</si>
  <si>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</si>
  <si>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</si>
  <si>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</si>
  <si>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</si>
  <si>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</si>
  <si>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</si>
  <si>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</si>
  <si>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</si>
  <si>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</si>
  <si>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</si>
  <si>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</si>
  <si>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</si>
  <si>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</si>
  <si>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</si>
  <si>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</si>
  <si>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</si>
  <si>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</si>
  <si>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</si>
  <si>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</si>
  <si>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</si>
  <si>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</si>
  <si>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</si>
  <si>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</si>
  <si>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</si>
  <si>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</si>
  <si>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</si>
  <si>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</si>
  <si>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</si>
  <si>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</si>
  <si>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</si>
  <si>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</si>
  <si>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</si>
  <si>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</si>
  <si>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</si>
  <si>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</si>
  <si>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</si>
  <si>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</si>
  <si>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</si>
  <si>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</si>
  <si>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</si>
  <si>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</si>
  <si>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</si>
  <si>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</si>
  <si>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</si>
  <si>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</si>
  <si>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</si>
  <si>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</si>
  <si>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</si>
  <si>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</si>
  <si>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</si>
  <si>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</si>
  <si>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</si>
  <si>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</si>
  <si>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</si>
  <si>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</si>
  <si>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</si>
  <si>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</si>
  <si>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</si>
  <si>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</si>
  <si>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</si>
  <si>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</si>
  <si>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</si>
  <si>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</si>
  <si>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</si>
  <si>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</si>
  <si>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</si>
  <si>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</si>
  <si>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</si>
  <si>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</si>
  <si>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</si>
  <si>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</si>
  <si>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</si>
  <si>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</si>
  <si>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</si>
  <si>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</si>
  <si>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</si>
  <si>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</si>
  <si>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</si>
  <si>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</si>
  <si>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</si>
  <si>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</si>
  <si>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</si>
  <si>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</si>
  <si>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</si>
  <si>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</si>
  <si>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</si>
  <si>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</si>
  <si>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</si>
  <si>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</si>
  <si>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</si>
  <si>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</si>
  <si>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</si>
  <si>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</si>
  <si>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</si>
  <si>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</si>
  <si>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</si>
  <si>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</si>
  <si>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</si>
  <si>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</si>
  <si>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</si>
  <si>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</si>
  <si>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</si>
  <si>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</si>
  <si>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</si>
  <si>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</si>
  <si>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</si>
  <si>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</si>
  <si>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</si>
  <si>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</si>
  <si>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</si>
  <si>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</si>
  <si>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</si>
  <si>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</si>
  <si>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</si>
  <si>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</si>
  <si>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</si>
  <si>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</si>
  <si>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</si>
  <si>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</si>
  <si>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</si>
  <si>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</si>
  <si>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</si>
  <si>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</si>
  <si>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</si>
  <si>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</si>
  <si>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</si>
  <si>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</si>
  <si>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</si>
  <si>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</si>
  <si>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</si>
  <si>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</si>
  <si>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</si>
  <si>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</si>
  <si>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</si>
  <si>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</si>
  <si>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</si>
  <si>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</si>
  <si>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</si>
  <si>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</si>
  <si>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</si>
  <si>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</si>
  <si>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</si>
  <si>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</si>
  <si>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</si>
  <si>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</si>
  <si>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</si>
  <si>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</si>
  <si>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</si>
  <si>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</si>
  <si>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</si>
  <si>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</si>
  <si>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</si>
  <si>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</si>
  <si>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</si>
  <si>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</si>
  <si>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</si>
  <si>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</si>
  <si>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</si>
  <si>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</si>
  <si>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</si>
  <si>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</si>
  <si>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</si>
  <si>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</si>
  <si>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</si>
  <si>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</si>
  <si>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</si>
  <si>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</si>
  <si>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</si>
  <si>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</si>
  <si>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</si>
  <si>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</si>
  <si>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</si>
  <si>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</si>
  <si>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</si>
  <si>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</si>
  <si>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</si>
  <si>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</si>
  <si>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</si>
  <si>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</si>
  <si>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</si>
  <si>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</si>
  <si>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</si>
  <si>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</si>
  <si>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</si>
  <si>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</si>
  <si>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</si>
  <si>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</si>
  <si>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</si>
  <si>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</si>
  <si>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</si>
  <si>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</si>
  <si>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</si>
  <si>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</si>
  <si>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</si>
  <si>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</si>
  <si>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</si>
  <si>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</si>
  <si>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</si>
  <si>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</si>
  <si>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</si>
  <si>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</si>
  <si>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</si>
  <si>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</si>
  <si>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</si>
  <si>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</si>
  <si>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</si>
  <si>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</si>
  <si>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</si>
  <si>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</si>
  <si>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</si>
  <si>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</si>
  <si>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</si>
  <si>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</si>
  <si>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</si>
  <si>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</si>
  <si>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</si>
  <si>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</si>
  <si>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</si>
  <si>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</si>
  <si>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</si>
  <si>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</si>
  <si>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</si>
  <si>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</si>
  <si>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</si>
  <si>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</si>
  <si>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</si>
  <si>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</si>
  <si>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</si>
  <si>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</si>
  <si>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</si>
  <si>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</si>
  <si>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</si>
  <si>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</si>
  <si>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</si>
  <si>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</si>
  <si>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</si>
  <si>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</si>
  <si>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</si>
  <si>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</si>
  <si>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</si>
  <si>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</si>
  <si>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</si>
  <si>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</si>
  <si>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</si>
  <si>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</si>
  <si>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</si>
  <si>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</si>
  <si>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</si>
  <si>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</si>
  <si>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</si>
  <si>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</si>
  <si>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</si>
  <si>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</si>
  <si>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</si>
  <si>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</si>
  <si>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</si>
  <si>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</si>
  <si>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</si>
  <si>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</si>
  <si>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</si>
  <si>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</si>
  <si>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</si>
  <si>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</si>
  <si>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</si>
  <si>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</si>
  <si>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</si>
  <si>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</si>
  <si>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</si>
  <si>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</si>
  <si>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</si>
  <si>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</si>
  <si>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</si>
  <si>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</si>
  <si>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</si>
  <si>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</si>
  <si>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</si>
  <si>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</si>
  <si>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</si>
  <si>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</si>
  <si>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</si>
  <si>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</si>
  <si>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</si>
  <si>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</si>
  <si>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</si>
  <si>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</si>
  <si>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</si>
  <si>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</si>
  <si>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</si>
  <si>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</si>
  <si>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</si>
  <si>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</si>
  <si>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</si>
  <si>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</si>
  <si>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</si>
  <si>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</si>
  <si>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</si>
  <si>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</si>
  <si>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</si>
  <si>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</si>
  <si>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</si>
  <si>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</si>
  <si>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</si>
  <si>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</si>
  <si>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</si>
  <si>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</si>
  <si>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</si>
  <si>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</si>
  <si>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</si>
  <si>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</si>
  <si>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</si>
  <si>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</si>
  <si>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</si>
  <si>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</si>
  <si>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</si>
  <si>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</si>
  <si>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</si>
  <si>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</si>
  <si>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</si>
  <si>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</si>
  <si>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</si>
  <si>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</si>
  <si>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</si>
  <si>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</si>
  <si>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</si>
  <si>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</si>
  <si>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</si>
  <si>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</si>
  <si>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</si>
  <si>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</si>
  <si>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</si>
  <si>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</si>
  <si>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</si>
  <si>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</si>
  <si>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</si>
  <si>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</si>
  <si>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</si>
  <si>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</si>
  <si>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</si>
  <si>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</si>
  <si>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</si>
  <si>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</si>
  <si>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</si>
  <si>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</si>
  <si>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</si>
  <si>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</si>
  <si>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</si>
  <si>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</si>
  <si>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</si>
  <si>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</si>
  <si>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</si>
  <si>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</si>
  <si>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</si>
  <si>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</si>
  <si>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</si>
  <si>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</si>
  <si>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</si>
  <si>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</si>
  <si>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</si>
  <si>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</si>
  <si>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</si>
  <si>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</si>
  <si>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</si>
  <si>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</si>
  <si>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</si>
  <si>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</si>
  <si>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</si>
  <si>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</si>
  <si>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</si>
  <si>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</si>
  <si>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</si>
  <si>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</si>
  <si>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</si>
  <si>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</si>
  <si>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</si>
  <si>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</si>
  <si>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</si>
  <si>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</si>
  <si>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</si>
  <si>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</si>
  <si>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</si>
  <si>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</si>
  <si>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</si>
  <si>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</si>
  <si>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</si>
  <si>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</si>
  <si>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</si>
  <si>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</si>
  <si>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</si>
  <si>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</si>
  <si>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</si>
  <si>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</si>
  <si>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</si>
  <si>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</si>
  <si>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</si>
  <si>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</si>
  <si>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</si>
  <si>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</si>
  <si>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</si>
  <si>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</si>
  <si>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</si>
  <si>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</si>
  <si>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</si>
  <si>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</si>
  <si>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</si>
  <si>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</si>
  <si>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</si>
  <si>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</si>
  <si>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</si>
  <si>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</si>
  <si>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</si>
  <si>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</si>
  <si>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</si>
  <si>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</si>
  <si>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</si>
  <si>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</si>
  <si>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</si>
  <si>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</si>
  <si>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</si>
  <si>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</si>
  <si>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</si>
  <si>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</si>
  <si>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</si>
  <si>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</si>
  <si>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</si>
  <si>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</si>
  <si>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</si>
  <si>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</si>
  <si>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</si>
  <si>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</si>
  <si>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</si>
  <si>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</si>
  <si>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</si>
  <si>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</si>
  <si>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</si>
  <si>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</si>
  <si>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</si>
  <si>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</si>
  <si>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</si>
  <si>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</si>
  <si>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</si>
  <si>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</si>
  <si>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</si>
  <si>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</si>
  <si>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</si>
  <si>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</si>
  <si>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</si>
  <si>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</si>
  <si>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</si>
  <si>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</si>
  <si>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</si>
  <si>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</si>
  <si>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</si>
  <si>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</si>
  <si>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</si>
  <si>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</si>
  <si>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</si>
  <si>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</si>
  <si>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</si>
  <si>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</si>
  <si>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</si>
  <si>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</si>
  <si>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</si>
  <si>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</si>
  <si>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</si>
  <si>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</si>
  <si>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</si>
  <si>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</si>
  <si>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</si>
  <si>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</si>
  <si>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</si>
  <si>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</si>
  <si>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</si>
  <si>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</si>
  <si>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</si>
  <si>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</si>
  <si>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</si>
  <si>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</si>
  <si>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</si>
  <si>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</si>
  <si>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</si>
  <si>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</si>
  <si>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</si>
  <si>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</si>
  <si>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</si>
  <si>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</si>
  <si>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</si>
  <si>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</si>
  <si>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</si>
  <si>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</si>
  <si>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</si>
  <si>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</si>
  <si>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</si>
  <si>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</si>
  <si>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</si>
  <si>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</si>
  <si>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</si>
  <si>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</si>
  <si>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</si>
  <si>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</si>
  <si>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</si>
  <si>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</si>
  <si>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</si>
  <si>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</si>
  <si>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</si>
  <si>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</si>
  <si>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</si>
  <si>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</si>
  <si>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</si>
  <si>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</si>
  <si>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</si>
  <si>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</si>
  <si>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</si>
  <si>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</si>
  <si>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</si>
  <si>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</si>
  <si>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</si>
  <si>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</si>
  <si>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</si>
  <si>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</si>
  <si>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</si>
  <si>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</si>
  <si>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</si>
  <si>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</si>
  <si>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</si>
  <si>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</si>
  <si>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</si>
  <si>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</si>
  <si>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</si>
  <si>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</si>
  <si>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</si>
  <si>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</si>
  <si>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</si>
  <si>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</si>
  <si>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</si>
  <si>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</si>
  <si>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</si>
  <si>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</si>
  <si>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</si>
  <si>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</si>
  <si>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</si>
  <si>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</si>
  <si>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</si>
  <si>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</si>
  <si>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</si>
  <si>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</si>
  <si>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</si>
  <si>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</si>
  <si>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</si>
  <si>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</si>
  <si>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</si>
  <si>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</si>
  <si>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</si>
  <si>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</si>
  <si>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</si>
  <si>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</si>
  <si>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</si>
  <si>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</si>
  <si>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</si>
  <si>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</si>
  <si>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</si>
  <si>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</si>
  <si>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</si>
  <si>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</si>
  <si>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</si>
  <si>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</si>
  <si>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</si>
  <si>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</si>
  <si>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</si>
  <si>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</si>
  <si>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</si>
  <si>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</si>
  <si>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</si>
  <si>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</si>
  <si>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</si>
  <si>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</si>
  <si>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</si>
  <si>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</si>
  <si>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</si>
  <si>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</si>
  <si>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</si>
  <si>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</si>
  <si>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</si>
  <si>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</si>
  <si>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</si>
  <si>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</si>
  <si>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</si>
  <si>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</si>
  <si>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</si>
  <si>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</si>
  <si>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</si>
  <si>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</si>
  <si>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</si>
  <si>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</si>
  <si>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</si>
  <si>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</si>
  <si>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</si>
  <si>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</si>
  <si>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</si>
  <si>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</si>
  <si>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</si>
  <si>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</si>
  <si>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</si>
  <si>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</si>
  <si>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</si>
  <si>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</si>
  <si>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</si>
  <si>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</si>
  <si>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</si>
  <si>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</si>
  <si>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</si>
  <si>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</si>
  <si>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</si>
  <si>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</si>
  <si>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</si>
  <si>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</si>
  <si>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</si>
  <si>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</si>
  <si>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</si>
  <si>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</si>
  <si>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</si>
  <si>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</si>
  <si>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</si>
  <si>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</si>
  <si>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</si>
  <si>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</si>
  <si>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</si>
  <si>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</si>
  <si>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</si>
  <si>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</si>
  <si>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</si>
  <si>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</si>
  <si>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</si>
  <si>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</si>
  <si>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</si>
  <si>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</si>
  <si>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</si>
  <si>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</si>
  <si>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</si>
  <si>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</si>
  <si>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</si>
  <si>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</si>
  <si>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</si>
  <si>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</si>
  <si>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</si>
  <si>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</si>
  <si>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</si>
  <si>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</si>
  <si>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</si>
  <si>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</si>
  <si>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</si>
  <si>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</si>
  <si>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</si>
  <si>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</si>
  <si>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</si>
  <si>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</si>
  <si>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</si>
  <si>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</si>
  <si>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</si>
  <si>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</si>
  <si>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</si>
  <si>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</si>
  <si>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</si>
  <si>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</si>
  <si>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</si>
  <si>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</si>
  <si>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</si>
  <si>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</si>
  <si>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</si>
  <si>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</si>
  <si>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</si>
  <si>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</si>
  <si>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</si>
  <si>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</si>
  <si>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</si>
  <si>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</si>
  <si>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</si>
  <si>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</si>
  <si>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</si>
  <si>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</si>
  <si>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</si>
  <si>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</si>
  <si>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</si>
  <si>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</si>
  <si>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</si>
  <si>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</si>
  <si>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</si>
  <si>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</si>
  <si>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</si>
  <si>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</si>
  <si>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</si>
  <si>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</si>
  <si>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</si>
  <si>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</si>
  <si>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</si>
  <si>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</si>
  <si>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</si>
  <si>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</si>
  <si>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</si>
  <si>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</si>
  <si>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</si>
  <si>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</si>
  <si>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</si>
  <si>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</si>
  <si>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</si>
  <si>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</si>
  <si>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</si>
  <si>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</si>
  <si>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</si>
  <si>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</si>
  <si>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</si>
  <si>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</si>
  <si>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</si>
  <si>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</si>
  <si>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</si>
  <si>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</si>
  <si>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</si>
  <si>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</si>
  <si>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</si>
  <si>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</si>
  <si>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</si>
  <si>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</si>
  <si>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</si>
  <si>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</si>
  <si>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</si>
  <si>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</si>
  <si>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</si>
  <si>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</si>
  <si>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</si>
  <si>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</si>
  <si>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</si>
  <si>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</si>
  <si>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</si>
  <si>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</si>
  <si>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</si>
  <si>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</si>
  <si>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</si>
  <si>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</si>
  <si>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</si>
  <si>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</si>
  <si>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</si>
  <si>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</si>
  <si>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</si>
  <si>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</si>
  <si>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</si>
  <si>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</si>
  <si>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</si>
  <si>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</si>
  <si>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</si>
  <si>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</si>
  <si>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</si>
  <si>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</si>
  <si>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</si>
  <si>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</si>
  <si>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</si>
  <si>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</si>
  <si>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</si>
  <si>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</si>
  <si>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</si>
  <si>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</si>
  <si>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</si>
  <si>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</si>
  <si>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</si>
  <si>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</si>
  <si>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</si>
  <si>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</si>
  <si>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</si>
  <si>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</si>
  <si>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</si>
  <si>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</si>
  <si>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</si>
  <si>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</si>
  <si>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</si>
  <si>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</si>
  <si>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</si>
  <si>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</si>
  <si>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</si>
  <si>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</si>
  <si>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</si>
  <si>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</si>
  <si>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</si>
  <si>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</si>
  <si>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</si>
  <si>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</si>
  <si>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</si>
  <si>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</si>
  <si>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</si>
  <si>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</si>
  <si>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</si>
  <si>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</si>
  <si>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</si>
  <si>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</si>
  <si>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</si>
  <si>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</si>
  <si>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</si>
  <si>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</si>
  <si>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</si>
  <si>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</si>
  <si>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</si>
  <si>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</si>
  <si>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</si>
  <si>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</si>
  <si>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</si>
  <si>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</si>
  <si>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</si>
  <si>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</si>
  <si>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</si>
  <si>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</si>
  <si>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</si>
  <si>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</si>
  <si>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</si>
  <si>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</si>
  <si>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</si>
  <si>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</si>
  <si>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</si>
  <si>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</si>
  <si>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</si>
  <si>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</si>
  <si>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</si>
  <si>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</si>
  <si>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</si>
  <si>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</si>
  <si>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</si>
  <si>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</si>
  <si>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</si>
  <si>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</si>
  <si>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</si>
  <si>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</si>
  <si>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</si>
  <si>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</si>
  <si>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</si>
  <si>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</si>
  <si>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</si>
  <si>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</si>
  <si>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</si>
  <si>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</si>
  <si>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</si>
  <si>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</si>
  <si>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</si>
  <si>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</si>
  <si>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</si>
  <si>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</si>
  <si>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</si>
  <si>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</si>
  <si>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</si>
  <si>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</si>
  <si>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</si>
  <si>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</si>
  <si>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</si>
  <si>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</si>
  <si>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</si>
  <si>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</si>
  <si>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</si>
  <si>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</si>
  <si>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</si>
  <si>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</si>
  <si>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</si>
  <si>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</si>
  <si>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</si>
  <si>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</si>
  <si>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</si>
  <si>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</si>
  <si>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</si>
  <si>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</si>
  <si>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</si>
  <si>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</si>
  <si>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</si>
  <si>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</si>
  <si>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</si>
  <si>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</si>
  <si>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</si>
  <si>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</si>
  <si>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</si>
  <si>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</si>
  <si>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</si>
  <si>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</si>
  <si>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</si>
  <si>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</si>
  <si>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</si>
  <si>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</si>
  <si>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</si>
  <si>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</si>
  <si>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</si>
  <si>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</si>
  <si>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</si>
  <si>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</si>
  <si>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</si>
  <si>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</si>
  <si>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</si>
  <si>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</si>
  <si>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</si>
  <si>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</si>
  <si>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</si>
  <si>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</si>
  <si>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</si>
  <si>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</si>
  <si>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</si>
  <si>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</si>
  <si>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</si>
  <si>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</si>
  <si>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</si>
  <si>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</si>
  <si>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</si>
  <si>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</si>
  <si>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</si>
  <si>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</si>
  <si>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</si>
  <si>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</si>
  <si>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</si>
  <si>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</si>
  <si>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</si>
  <si>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</si>
  <si>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</si>
  <si>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</si>
  <si>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</si>
  <si>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</si>
  <si>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</si>
  <si>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</si>
  <si>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</si>
  <si>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</si>
  <si>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</si>
  <si>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</si>
  <si>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</si>
  <si>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</si>
  <si>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</si>
  <si>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</si>
  <si>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</si>
  <si>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</si>
  <si>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</si>
  <si>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</si>
  <si>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</si>
  <si>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</si>
  <si>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</si>
  <si>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</si>
  <si>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</si>
  <si>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</si>
  <si>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</si>
  <si>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</si>
  <si>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</si>
  <si>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</si>
  <si>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</si>
  <si>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</si>
  <si>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</si>
  <si>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</si>
  <si>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</si>
  <si>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</si>
  <si>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</si>
  <si>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</si>
  <si>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</si>
  <si>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</si>
  <si>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</si>
  <si>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</si>
  <si>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</si>
  <si>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</si>
  <si>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</si>
  <si>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</si>
  <si>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</si>
  <si>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</si>
  <si>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</si>
  <si>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</si>
  <si>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</si>
  <si>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</si>
  <si>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</si>
  <si>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</si>
  <si>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</si>
  <si>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</si>
  <si>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</si>
  <si>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</si>
  <si>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</si>
  <si>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</si>
  <si>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</si>
  <si>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</si>
  <si>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</si>
  <si>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</si>
  <si>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</si>
  <si>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</si>
  <si>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</si>
  <si>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</si>
  <si>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</si>
  <si>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</si>
  <si>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</si>
  <si>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</si>
  <si>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</si>
  <si>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</si>
  <si>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</si>
  <si>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</si>
  <si>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</si>
  <si>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</si>
  <si>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</si>
  <si>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</si>
  <si>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</si>
  <si>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</si>
  <si>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</si>
  <si>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</si>
  <si>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</si>
  <si>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</si>
  <si>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</si>
  <si>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</si>
  <si>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</si>
  <si>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</si>
  <si>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</si>
  <si>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</si>
  <si>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</si>
  <si>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</si>
  <si>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</si>
  <si>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</si>
  <si>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</si>
  <si>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</si>
  <si>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</si>
  <si>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</si>
  <si>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</si>
  <si>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</si>
  <si>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</si>
  <si>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</si>
  <si>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</si>
  <si>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</si>
  <si>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</si>
  <si>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</si>
  <si>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</si>
  <si>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</si>
  <si>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</si>
  <si>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</si>
  <si>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</si>
  <si>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</si>
  <si>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</si>
  <si>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</si>
  <si>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</si>
  <si>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</si>
  <si>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</si>
  <si>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</si>
  <si>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</si>
  <si>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</si>
  <si>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</si>
  <si>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</si>
  <si>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</si>
  <si>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</si>
  <si>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</si>
  <si>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</si>
  <si>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</si>
  <si>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</si>
  <si>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</si>
  <si>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</si>
  <si>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</si>
  <si>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</si>
  <si>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</si>
  <si>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</si>
  <si>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</si>
  <si>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</si>
  <si>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</si>
  <si>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</si>
  <si>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</si>
  <si>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</si>
  <si>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</si>
  <si>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</si>
  <si>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</si>
  <si>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</si>
  <si>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</si>
  <si>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</si>
  <si>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</si>
  <si>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</si>
  <si>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</si>
  <si>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</si>
  <si>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</si>
  <si>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</si>
  <si>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</si>
  <si>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</si>
  <si>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</si>
  <si>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</si>
  <si>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</si>
  <si>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</si>
  <si>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</si>
  <si>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</si>
  <si>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</si>
  <si>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</si>
  <si>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</si>
  <si>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</si>
  <si>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</si>
  <si>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</si>
  <si>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</si>
  <si>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</si>
  <si>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</si>
  <si>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</si>
  <si>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</si>
  <si>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</si>
  <si>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</si>
  <si>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</si>
  <si>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</si>
  <si>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</si>
  <si>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</si>
  <si>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</si>
  <si>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</si>
  <si>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</si>
  <si>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</si>
  <si>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</si>
  <si>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</si>
  <si>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</si>
  <si>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</si>
  <si>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</si>
  <si>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</si>
  <si>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</si>
  <si>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</si>
  <si>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</si>
  <si>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</si>
  <si>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</si>
  <si>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</si>
  <si>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</si>
  <si>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</si>
  <si>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</si>
  <si>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</si>
  <si>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</si>
  <si>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</si>
  <si>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</si>
  <si>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</si>
  <si>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</si>
  <si>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</si>
  <si>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</si>
  <si>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</si>
  <si>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</si>
  <si>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</si>
  <si>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</si>
  <si>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</si>
  <si>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</si>
  <si>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</si>
  <si>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</si>
  <si>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</si>
  <si>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</si>
  <si>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</si>
  <si>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</si>
  <si>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</si>
  <si>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</si>
  <si>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</si>
  <si>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</si>
  <si>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</si>
  <si>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</si>
  <si>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</si>
  <si>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</si>
  <si>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</si>
  <si>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</si>
  <si>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</si>
  <si>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</si>
  <si>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</si>
  <si>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</si>
  <si>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</si>
  <si>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</si>
  <si>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</si>
  <si>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</si>
  <si>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</si>
  <si>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</si>
  <si>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</si>
  <si>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</si>
  <si>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</si>
  <si>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</si>
  <si>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</si>
  <si>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</si>
  <si>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</si>
  <si>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</si>
  <si>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</si>
  <si>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</si>
  <si>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</si>
  <si>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</si>
  <si>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</si>
  <si>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</si>
  <si>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</si>
  <si>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</si>
  <si>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</si>
  <si>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</si>
  <si>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</si>
  <si>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</si>
  <si>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</si>
  <si>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</si>
  <si>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</si>
  <si>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</si>
  <si>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</si>
  <si>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</si>
  <si>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</si>
  <si>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</si>
  <si>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</si>
  <si>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</si>
  <si>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</si>
  <si>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</si>
  <si>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</si>
  <si>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</si>
  <si>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</si>
  <si>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</si>
  <si>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</si>
  <si>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</si>
  <si>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</si>
  <si>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</si>
  <si>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</si>
  <si>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</si>
  <si>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</si>
  <si>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</si>
  <si>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</si>
  <si>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</si>
  <si>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</si>
  <si>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</si>
  <si>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</si>
  <si>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</si>
  <si>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</si>
  <si>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</si>
  <si>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</si>
  <si>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</si>
  <si>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</si>
  <si>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</si>
  <si>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</si>
  <si>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</si>
  <si>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</si>
  <si>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</si>
  <si>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</si>
  <si>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</si>
  <si>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</si>
  <si>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</si>
  <si>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</si>
  <si>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</si>
  <si>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</si>
  <si>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</si>
  <si>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</si>
  <si>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</si>
  <si>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</si>
  <si>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</si>
  <si>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</si>
  <si>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</si>
  <si>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</si>
  <si>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</si>
  <si>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</si>
  <si>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</si>
  <si>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</si>
  <si>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</si>
  <si>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</si>
  <si>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</si>
  <si>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</si>
  <si>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</si>
  <si>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</si>
  <si>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</si>
  <si>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</si>
  <si>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</si>
  <si>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</si>
  <si>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</si>
  <si>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</si>
  <si>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</si>
  <si>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</si>
  <si>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</si>
  <si>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</si>
  <si>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</si>
  <si>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</si>
  <si>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</si>
  <si>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</si>
  <si>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</si>
  <si>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</si>
  <si>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</si>
  <si>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</si>
  <si>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</si>
  <si>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</si>
  <si>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</si>
  <si>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</si>
  <si>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</si>
  <si>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</si>
  <si>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</si>
  <si>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</si>
  <si>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</si>
  <si>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</si>
  <si>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</si>
  <si>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</si>
  <si>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</si>
  <si>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</si>
  <si>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</si>
  <si>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</si>
  <si>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</si>
  <si>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</si>
  <si>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</si>
  <si>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</si>
  <si>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</si>
  <si>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</si>
  <si>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</si>
  <si>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</si>
  <si>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</si>
  <si>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</si>
  <si>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</si>
  <si>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</si>
  <si>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</si>
  <si>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</si>
  <si>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</si>
  <si>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</si>
  <si>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</si>
  <si>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</si>
  <si>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</si>
  <si>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</si>
  <si>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</si>
  <si>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</si>
  <si>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</si>
  <si>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</si>
  <si>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</si>
  <si>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</si>
  <si>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</si>
  <si>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</si>
  <si>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</si>
  <si>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</si>
  <si>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</si>
  <si>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</si>
  <si>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</si>
  <si>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</si>
  <si>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</si>
  <si>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</si>
  <si>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</si>
  <si>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</si>
  <si>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</si>
  <si>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</si>
  <si>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</si>
  <si>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</si>
  <si>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</si>
  <si>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</si>
  <si>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</si>
  <si>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</si>
  <si>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</si>
  <si>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</si>
  <si>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</si>
  <si>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</si>
  <si>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</si>
  <si>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</si>
  <si>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</si>
  <si>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</si>
  <si>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</si>
  <si>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</si>
  <si>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</si>
  <si>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</si>
  <si>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</si>
  <si>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</si>
  <si>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</si>
  <si>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</si>
  <si>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</si>
  <si>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</si>
  <si>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</si>
  <si>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</si>
  <si>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</si>
  <si>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</si>
  <si>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</si>
  <si>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</si>
  <si>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</si>
  <si>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</si>
  <si>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</si>
  <si>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</si>
  <si>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</si>
  <si>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</si>
  <si>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</si>
  <si>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</si>
  <si>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</si>
  <si>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</si>
  <si>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</si>
  <si>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</si>
  <si>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</si>
  <si>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</si>
  <si>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</si>
  <si>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</si>
  <si>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</si>
  <si>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</si>
  <si>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</si>
  <si>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</si>
  <si>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</si>
  <si>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</si>
  <si>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</si>
  <si>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</si>
  <si>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</si>
  <si>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</si>
  <si>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</si>
  <si>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</si>
  <si>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</si>
  <si>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</si>
  <si>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</si>
  <si>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</si>
  <si>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</si>
  <si>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</si>
  <si>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</si>
  <si>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</si>
  <si>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</si>
  <si>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</si>
  <si>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</si>
  <si>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</si>
  <si>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</si>
  <si>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</si>
  <si>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</si>
  <si>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</si>
  <si>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</si>
  <si>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</si>
  <si>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</si>
  <si>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</si>
  <si>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</si>
  <si>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</si>
  <si>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</si>
  <si>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</si>
  <si>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</si>
  <si>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</si>
  <si>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</si>
  <si>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</si>
  <si>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</si>
  <si>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</si>
  <si>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</si>
  <si>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</si>
  <si>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</si>
  <si>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</si>
  <si>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</si>
  <si>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</si>
  <si>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</si>
  <si>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</si>
  <si>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</si>
  <si>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</si>
  <si>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</si>
  <si>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</si>
  <si>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</si>
  <si>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</si>
  <si>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</si>
  <si>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</si>
  <si>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</si>
  <si>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</si>
  <si>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</si>
  <si>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</si>
  <si>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</si>
  <si>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</si>
  <si>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</si>
  <si>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</si>
  <si>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</si>
  <si>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</si>
  <si>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</si>
  <si>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</si>
  <si>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</si>
  <si>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</si>
  <si>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</si>
  <si>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</si>
  <si>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</si>
  <si>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</si>
  <si>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</si>
  <si>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</si>
  <si>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</si>
  <si>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</si>
  <si>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</si>
  <si>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</si>
  <si>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</si>
  <si>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</si>
  <si>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</si>
  <si>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</si>
  <si>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</si>
  <si>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</si>
  <si>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</si>
  <si>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</si>
  <si>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</si>
  <si>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</si>
  <si>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</si>
  <si>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</si>
  <si>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</si>
  <si>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</si>
  <si>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</si>
  <si>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</si>
  <si>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</si>
  <si>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</si>
  <si>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</si>
  <si>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</si>
  <si>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</si>
  <si>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</si>
  <si>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</si>
  <si>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</si>
  <si>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</si>
  <si>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</si>
  <si>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</si>
  <si>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</si>
  <si>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</si>
  <si>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</si>
  <si>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</si>
  <si>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</si>
  <si>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</si>
  <si>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</si>
  <si>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</si>
  <si>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</si>
  <si>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</si>
  <si>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</si>
  <si>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</si>
  <si>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</si>
  <si>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</si>
  <si>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</si>
  <si>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</si>
  <si>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</si>
  <si>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</si>
  <si>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</si>
  <si>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</si>
  <si>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</si>
  <si>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</si>
  <si>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</si>
  <si>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</si>
  <si>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</si>
  <si>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</si>
  <si>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</si>
  <si>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</si>
  <si>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</si>
  <si>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</si>
  <si>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</si>
  <si>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</si>
  <si>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</si>
  <si>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</si>
  <si>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</si>
  <si>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</si>
  <si>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</si>
  <si>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</si>
  <si>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</si>
  <si>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</si>
  <si>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</si>
  <si>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</si>
  <si>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</si>
  <si>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</si>
  <si>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</si>
  <si>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</si>
  <si>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</si>
  <si>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</si>
  <si>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</si>
  <si>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</si>
  <si>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</si>
  <si>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</si>
  <si>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</si>
  <si>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</si>
  <si>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</si>
  <si>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</si>
  <si>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</si>
  <si>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</si>
  <si>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</si>
  <si>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</si>
  <si>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</si>
  <si>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</si>
  <si>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</si>
  <si>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</si>
  <si>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</si>
  <si>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</si>
  <si>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</si>
  <si>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</si>
  <si>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</si>
  <si>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</si>
  <si>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</si>
  <si>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</si>
  <si>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</si>
  <si>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</si>
  <si>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</si>
  <si>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</si>
  <si>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</si>
  <si>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</si>
  <si>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</si>
  <si>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</si>
  <si>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</si>
  <si>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</si>
  <si>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</si>
  <si>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</si>
  <si>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</si>
  <si>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</si>
  <si>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</si>
  <si>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</si>
  <si>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</si>
  <si>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</si>
  <si>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</si>
  <si>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</si>
  <si>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</si>
  <si>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</si>
  <si>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</si>
  <si>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</si>
  <si>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</si>
  <si>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</si>
  <si>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</si>
  <si>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</si>
  <si>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</si>
  <si>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</si>
  <si>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</si>
  <si>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</si>
  <si>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</si>
  <si>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</si>
  <si>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</si>
  <si>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</si>
  <si>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</si>
  <si>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</si>
  <si>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</si>
  <si>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</si>
  <si>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</si>
  <si>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</si>
  <si>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</si>
  <si>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</si>
  <si>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</si>
  <si>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</si>
  <si>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</si>
  <si>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</si>
  <si>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</si>
  <si>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</si>
  <si>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</si>
  <si>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</si>
  <si>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</si>
  <si>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</si>
  <si>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</si>
  <si>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</si>
  <si>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</si>
  <si>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</si>
  <si>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</si>
  <si>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</si>
  <si>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</si>
  <si>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</si>
  <si>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</si>
  <si>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</si>
  <si>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</si>
  <si>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</si>
  <si>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</si>
  <si>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</si>
  <si>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</si>
  <si>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</si>
  <si>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</si>
  <si>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</si>
  <si>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</si>
  <si>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</si>
  <si>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</si>
  <si>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</si>
  <si>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</si>
  <si>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</si>
  <si>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</si>
  <si>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</si>
  <si>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</si>
  <si>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</si>
  <si>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</si>
  <si>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</si>
  <si>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</si>
  <si>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</si>
  <si>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</si>
  <si>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</si>
  <si>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</si>
  <si>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</si>
  <si>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</si>
  <si>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</si>
  <si>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</si>
  <si>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</si>
  <si>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</si>
  <si>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</si>
  <si>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</si>
  <si>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</si>
  <si>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</si>
  <si>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</si>
  <si>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</si>
  <si>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</si>
  <si>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</si>
  <si>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</si>
  <si>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</si>
  <si>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</si>
  <si>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</si>
  <si>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</si>
  <si>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</si>
  <si>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</si>
  <si>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</si>
  <si>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</si>
  <si>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</si>
  <si>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</si>
  <si>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</si>
  <si>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</si>
  <si>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</si>
  <si>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</si>
  <si>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</si>
  <si>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</si>
  <si>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</si>
  <si>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</si>
  <si>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</si>
  <si>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</si>
  <si>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</si>
  <si>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</si>
  <si>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</si>
  <si>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</si>
  <si>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</si>
  <si>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</si>
  <si>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</si>
  <si>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</si>
  <si>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</si>
  <si>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</si>
  <si>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</si>
  <si>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</si>
  <si>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</si>
  <si>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</si>
  <si>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</si>
  <si>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</si>
  <si>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</si>
  <si>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</si>
  <si>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</si>
  <si>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</si>
  <si>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</si>
  <si>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</si>
  <si>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</si>
  <si>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</si>
  <si>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</si>
  <si>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</si>
  <si>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</si>
  <si>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</si>
  <si>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</si>
  <si>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</si>
  <si>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</si>
  <si>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</si>
  <si>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</si>
  <si>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</si>
  <si>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</si>
  <si>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</si>
  <si>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</si>
  <si>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</si>
  <si>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</si>
  <si>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</si>
  <si>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</si>
  <si>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</si>
  <si>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</si>
  <si>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</si>
  <si>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</si>
  <si>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</si>
  <si>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</si>
  <si>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</si>
  <si>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</si>
  <si>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</si>
  <si>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</si>
  <si>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</si>
  <si>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</si>
  <si>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</si>
  <si>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</si>
  <si>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</si>
  <si>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</si>
  <si>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</si>
  <si>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</si>
  <si>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</si>
  <si>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</si>
  <si>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</si>
  <si>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</si>
  <si>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</si>
  <si>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</si>
  <si>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</si>
  <si>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</si>
  <si>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</si>
  <si>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</si>
  <si>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</si>
  <si>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</si>
  <si>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</si>
  <si>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</si>
  <si>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</si>
  <si>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</si>
  <si>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</si>
  <si>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</si>
  <si>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</si>
  <si>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</si>
  <si>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</si>
  <si>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</si>
  <si>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</si>
  <si>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</si>
  <si>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</si>
  <si>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</si>
  <si>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</si>
  <si>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</si>
  <si>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</si>
  <si>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</si>
  <si>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</si>
  <si>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</si>
  <si>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</si>
  <si>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</si>
  <si>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</si>
  <si>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</si>
  <si>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</si>
  <si>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</si>
  <si>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</si>
  <si>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</si>
  <si>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</si>
  <si>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</si>
  <si>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</si>
  <si>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</si>
  <si>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</si>
  <si>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</si>
  <si>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</si>
  <si>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</si>
  <si>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</si>
  <si>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</si>
  <si>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</si>
  <si>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</si>
  <si>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</si>
  <si>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</si>
  <si>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</si>
  <si>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</si>
  <si>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</si>
  <si>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</si>
  <si>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</si>
  <si>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</si>
  <si>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</si>
  <si>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</si>
  <si>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</si>
  <si>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</si>
  <si>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</si>
  <si>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</si>
  <si>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</si>
  <si>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</si>
  <si>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</si>
  <si>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</si>
  <si>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</si>
  <si>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</si>
  <si>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</si>
  <si>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</si>
  <si>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</si>
  <si>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</si>
  <si>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</si>
  <si>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</si>
  <si>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</si>
  <si>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</si>
  <si>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</si>
  <si>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</si>
  <si>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</si>
  <si>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</si>
  <si>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</si>
  <si>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</si>
  <si>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</si>
  <si>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</si>
  <si>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</si>
  <si>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</si>
  <si>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</si>
  <si>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</si>
  <si>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</si>
  <si>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</si>
  <si>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</si>
  <si>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</si>
  <si>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</si>
  <si>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</si>
  <si>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</si>
  <si>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</si>
  <si>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</si>
  <si>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</si>
  <si>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</si>
  <si>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</si>
  <si>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</si>
  <si>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</si>
  <si>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</si>
  <si>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</si>
  <si>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</si>
  <si>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</si>
  <si>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</si>
  <si>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</si>
  <si>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</si>
  <si>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</si>
  <si>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</si>
  <si>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</si>
  <si>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</si>
  <si>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</si>
  <si>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</si>
  <si>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</si>
  <si>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</si>
  <si>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</si>
  <si>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</si>
  <si>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</si>
  <si>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</si>
  <si>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</si>
  <si>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</si>
  <si>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</si>
  <si>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</si>
  <si>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</si>
  <si>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</si>
  <si>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</si>
  <si>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</si>
  <si>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</si>
  <si>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</si>
  <si>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</si>
  <si>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</si>
  <si>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</si>
  <si>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</si>
  <si>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</si>
  <si>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</si>
  <si>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</si>
  <si>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</si>
  <si>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</si>
  <si>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</si>
  <si>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</si>
  <si>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</si>
  <si>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</si>
  <si>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</si>
  <si>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</si>
  <si>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</si>
  <si>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</si>
  <si>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</si>
  <si>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</si>
  <si>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</si>
  <si>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</si>
  <si>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</si>
  <si>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</si>
  <si>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</si>
  <si>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</si>
  <si>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</si>
  <si>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</si>
  <si>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</si>
  <si>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</si>
  <si>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</si>
  <si>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</si>
  <si>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</si>
  <si>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</si>
  <si>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</si>
  <si>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</si>
  <si>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</si>
  <si>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</si>
  <si>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</si>
  <si>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</si>
  <si>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</si>
  <si>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</si>
  <si>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</si>
  <si>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</si>
  <si>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</si>
  <si>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</si>
  <si>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</si>
  <si>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</si>
  <si>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</si>
  <si>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</si>
  <si>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</si>
  <si>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</si>
  <si>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</si>
  <si>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</si>
  <si>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</si>
  <si>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</si>
  <si>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</si>
  <si>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</si>
  <si>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</si>
  <si>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</si>
  <si>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</si>
  <si>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</si>
  <si>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</si>
  <si>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</si>
  <si>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</si>
  <si>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</si>
  <si>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</si>
  <si>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</si>
  <si>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</si>
  <si>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</si>
  <si>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</si>
  <si>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</si>
  <si>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</si>
  <si>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</si>
  <si>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</si>
  <si>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</si>
  <si>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</si>
  <si>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</si>
  <si>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</si>
  <si>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</si>
  <si>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</si>
  <si>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</si>
  <si>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</si>
  <si>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</si>
  <si>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</si>
  <si>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</si>
  <si>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</si>
  <si>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</si>
  <si>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</si>
  <si>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</si>
  <si>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</si>
  <si>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</si>
  <si>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</si>
  <si>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</si>
  <si>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</si>
  <si>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</si>
  <si>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</si>
  <si>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</si>
  <si>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</si>
  <si>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</si>
  <si>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</si>
  <si>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</si>
  <si>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</si>
  <si>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</si>
  <si>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</si>
  <si>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</si>
  <si>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</si>
  <si>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</si>
  <si>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</si>
  <si>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</si>
  <si>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</si>
  <si>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</si>
  <si>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</si>
  <si>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</si>
  <si>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</si>
  <si>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</si>
  <si>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</si>
  <si>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</si>
  <si>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</si>
  <si>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</si>
  <si>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</si>
  <si>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</si>
  <si>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</si>
  <si>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</si>
  <si>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</si>
  <si>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</si>
  <si>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</si>
  <si>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</si>
  <si>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</si>
  <si>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</si>
  <si>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</si>
  <si>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</si>
  <si>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</si>
  <si>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</si>
  <si>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</si>
  <si>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</si>
  <si>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</si>
  <si>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</si>
  <si>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</si>
  <si>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</si>
  <si>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</si>
  <si>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</si>
  <si>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</si>
  <si>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</si>
  <si>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</si>
  <si>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</si>
  <si>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</si>
  <si>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</si>
  <si>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</si>
  <si>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</si>
  <si>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</si>
  <si>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</si>
  <si>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</si>
  <si>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</si>
  <si>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</si>
  <si>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</si>
  <si>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</si>
  <si>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</si>
  <si>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</si>
  <si>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</si>
  <si>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</si>
  <si>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</si>
  <si>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</si>
  <si>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</si>
  <si>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</si>
  <si>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</si>
  <si>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</si>
  <si>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</si>
  <si>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</si>
  <si>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</si>
  <si>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</si>
  <si>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</si>
  <si>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</si>
  <si>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</si>
  <si>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</si>
  <si>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</si>
  <si>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</si>
  <si>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</si>
  <si>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</si>
  <si>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</si>
  <si>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</si>
  <si>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</si>
  <si>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</si>
  <si>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</si>
  <si>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</si>
  <si>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</si>
  <si>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</si>
  <si>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</si>
  <si>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</si>
  <si>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</si>
  <si>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</si>
  <si>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</si>
  <si>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</si>
  <si>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</si>
  <si>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</si>
  <si>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</si>
  <si>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</si>
  <si>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</si>
  <si>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</si>
  <si>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</si>
  <si>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</si>
  <si>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</si>
  <si>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</si>
  <si>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</si>
  <si>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</si>
  <si>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</si>
  <si>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</si>
  <si>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</si>
  <si>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</si>
  <si>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</si>
  <si>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</si>
  <si>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</si>
  <si>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</si>
  <si>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</si>
  <si>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</si>
  <si>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</si>
  <si>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</si>
  <si>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</si>
  <si>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</si>
  <si>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</si>
  <si>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</si>
  <si>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</si>
  <si>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</si>
  <si>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</si>
  <si>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</si>
  <si>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</si>
  <si>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</si>
  <si>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</si>
  <si>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</si>
  <si>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</si>
  <si>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</si>
  <si>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</si>
  <si>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</si>
  <si>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</si>
  <si>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</si>
  <si>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</si>
  <si>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</si>
  <si>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</si>
  <si>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</si>
  <si>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</si>
  <si>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</si>
  <si>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</si>
  <si>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</si>
  <si>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</si>
  <si>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</si>
  <si>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</si>
  <si>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</si>
  <si>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</si>
  <si>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</si>
  <si>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</si>
  <si>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</si>
  <si>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</si>
  <si>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</si>
  <si>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</si>
  <si>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</si>
  <si>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</si>
  <si>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</si>
  <si>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</si>
  <si>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</si>
  <si>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</si>
  <si>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</si>
  <si>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</si>
  <si>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</si>
  <si>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</si>
  <si>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</si>
  <si>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</si>
  <si>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</si>
  <si>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</si>
  <si>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</si>
  <si>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</si>
  <si>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</si>
  <si>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</si>
  <si>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</si>
  <si>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</si>
  <si>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</si>
  <si>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</si>
  <si>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</si>
  <si>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</si>
  <si>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</si>
  <si>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</si>
  <si>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</si>
  <si>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</si>
  <si>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</si>
  <si>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</si>
  <si>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</si>
  <si>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</si>
  <si>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</si>
  <si>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</si>
  <si>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</si>
  <si>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</si>
  <si>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</si>
  <si>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</si>
  <si>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</si>
  <si>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</si>
  <si>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</si>
  <si>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</si>
  <si>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</si>
  <si>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</si>
  <si>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</si>
  <si>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</si>
  <si>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</si>
  <si>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</si>
  <si>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</si>
  <si>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</si>
  <si>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</si>
  <si>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</si>
  <si>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</si>
  <si>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</si>
  <si>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</si>
  <si>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</si>
  <si>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</si>
  <si>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</si>
  <si>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</si>
  <si>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</si>
  <si>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</si>
  <si>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</si>
  <si>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</si>
  <si>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</si>
  <si>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</si>
  <si>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</si>
  <si>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</si>
  <si>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</si>
  <si>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</si>
  <si>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</si>
  <si>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</si>
  <si>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</si>
  <si>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</si>
  <si>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</si>
  <si>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</si>
  <si>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</si>
  <si>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</si>
  <si>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</si>
  <si>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</si>
  <si>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</si>
  <si>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</si>
  <si>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</si>
  <si>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</si>
  <si>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</si>
  <si>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</si>
  <si>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</si>
  <si>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</si>
  <si>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</si>
  <si>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</si>
  <si>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</si>
  <si>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</si>
  <si>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</si>
  <si>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</si>
  <si>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</si>
  <si>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</si>
  <si>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</si>
  <si>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</si>
  <si>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</si>
  <si>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</si>
  <si>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</si>
  <si>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</si>
  <si>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</si>
  <si>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</si>
  <si>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</si>
  <si>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</si>
  <si>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</si>
  <si>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</si>
  <si>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</si>
  <si>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</si>
  <si>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</si>
  <si>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</si>
  <si>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</si>
  <si>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</si>
  <si>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</si>
  <si>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</si>
  <si>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</si>
  <si>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</si>
  <si>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</si>
  <si>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</si>
  <si>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</si>
  <si>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</si>
  <si>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</si>
  <si>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</si>
  <si>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</si>
  <si>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</si>
  <si>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</si>
  <si>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</si>
  <si>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</si>
  <si>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</si>
  <si>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</si>
  <si>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</si>
  <si>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</si>
  <si>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</si>
  <si>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</si>
  <si>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</si>
  <si>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</si>
  <si>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</si>
  <si>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</si>
  <si>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</si>
  <si>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</si>
  <si>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</si>
  <si>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</si>
  <si>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</si>
  <si>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</si>
  <si>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</si>
  <si>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</si>
  <si>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</si>
  <si>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</si>
  <si>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</si>
  <si>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</si>
  <si>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</si>
  <si>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</si>
  <si>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</si>
  <si>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</si>
  <si>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</si>
  <si>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</si>
  <si>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</si>
  <si>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</si>
  <si>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</si>
  <si>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</si>
  <si>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</si>
  <si>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</si>
  <si>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</si>
  <si>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</si>
  <si>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</si>
  <si>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</si>
  <si>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</si>
  <si>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</si>
  <si>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</si>
  <si>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</si>
  <si>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</si>
  <si>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</si>
  <si>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</si>
  <si>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</si>
  <si>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</si>
  <si>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</si>
  <si>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</si>
  <si>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</si>
  <si>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</si>
  <si>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</si>
  <si>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</si>
  <si>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</si>
  <si>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</si>
  <si>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</si>
  <si>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</si>
  <si>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</si>
  <si>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</si>
  <si>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</si>
  <si>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</si>
  <si>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</si>
  <si>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</si>
  <si>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</si>
  <si>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</si>
  <si>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</si>
  <si>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</si>
  <si>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</si>
  <si>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</si>
  <si>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</si>
  <si>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</si>
  <si>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</si>
  <si>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</si>
  <si>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</si>
  <si>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</si>
  <si>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</si>
  <si>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</si>
  <si>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</si>
  <si>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</si>
  <si>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</si>
  <si>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</si>
  <si>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</si>
  <si>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</si>
  <si>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</si>
  <si>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</si>
  <si>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</si>
  <si>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</si>
  <si>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</si>
  <si>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</si>
  <si>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</si>
  <si>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</si>
  <si>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</si>
  <si>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</si>
  <si>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</si>
  <si>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</si>
  <si>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</si>
  <si>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</si>
  <si>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</si>
  <si>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</si>
  <si>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</si>
  <si>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</si>
  <si>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</si>
  <si>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</si>
  <si>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</si>
  <si>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</si>
  <si>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</si>
  <si>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</si>
  <si>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</si>
  <si>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</si>
  <si>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</si>
  <si>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</si>
  <si>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</si>
  <si>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</si>
  <si>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</si>
  <si>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</si>
  <si>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</si>
  <si>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</si>
  <si>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</si>
  <si>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</si>
  <si>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</si>
  <si>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</si>
  <si>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</si>
  <si>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</si>
  <si>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</si>
  <si>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</si>
  <si>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</si>
  <si>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</si>
  <si>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</si>
  <si>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</si>
  <si>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</si>
  <si>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</si>
  <si>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</si>
  <si>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</si>
  <si>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</si>
  <si>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</si>
  <si>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</si>
  <si>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</si>
  <si>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</si>
  <si>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</si>
  <si>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</si>
  <si>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</si>
  <si>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</si>
  <si>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</si>
  <si>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</si>
  <si>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</si>
  <si>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</si>
  <si>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</si>
  <si>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</si>
  <si>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</si>
  <si>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</si>
  <si>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</si>
  <si>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</si>
  <si>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</si>
  <si>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</si>
  <si>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</si>
  <si>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</si>
  <si>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</si>
  <si>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</si>
  <si>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</si>
  <si>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</si>
  <si>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</si>
  <si>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</si>
  <si>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</si>
  <si>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</si>
  <si>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</si>
  <si>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</si>
  <si>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</si>
  <si>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</si>
  <si>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</si>
  <si>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</si>
  <si>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</si>
  <si>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</si>
  <si>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</si>
  <si>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</si>
  <si>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</si>
  <si>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</si>
  <si>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</si>
  <si>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</si>
  <si>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</si>
  <si>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</si>
  <si>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</si>
  <si>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</si>
  <si>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</si>
  <si>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</si>
  <si>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</si>
  <si>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</si>
  <si>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</si>
  <si>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</si>
  <si>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</si>
  <si>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</si>
  <si>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</si>
  <si>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</si>
  <si>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</si>
  <si>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</si>
  <si>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</si>
  <si>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</si>
  <si>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</si>
  <si>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</si>
  <si>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</si>
  <si>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</si>
  <si>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</si>
  <si>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</si>
  <si>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</si>
  <si>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</si>
  <si>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</si>
  <si>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</si>
  <si>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</si>
  <si>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</si>
  <si>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</si>
  <si>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</si>
  <si>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</si>
  <si>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</si>
  <si>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</si>
  <si>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</si>
  <si>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</si>
  <si>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</si>
  <si>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</si>
  <si>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</si>
  <si>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</si>
  <si>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</si>
  <si>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</si>
  <si>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</si>
  <si>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</si>
  <si>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</si>
  <si>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</si>
  <si>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</si>
  <si>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</si>
  <si>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</si>
  <si>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</si>
  <si>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</si>
  <si>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</si>
  <si>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</si>
  <si>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</si>
  <si>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</si>
  <si>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</si>
  <si>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</si>
  <si>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</si>
  <si>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</si>
  <si>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</si>
  <si>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</si>
  <si>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</si>
  <si>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</si>
  <si>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</si>
  <si>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</si>
  <si>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</si>
  <si>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</si>
  <si>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</si>
  <si>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</si>
  <si>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</si>
  <si>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</si>
  <si>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</si>
  <si>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</si>
  <si>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</si>
  <si>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</si>
  <si>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</si>
  <si>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</si>
  <si>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</si>
  <si>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</si>
  <si>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</si>
  <si>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</si>
  <si>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</si>
  <si>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</si>
  <si>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</si>
  <si>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</si>
  <si>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</si>
  <si>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</si>
  <si>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</si>
  <si>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</si>
  <si>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</si>
  <si>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</si>
  <si>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</si>
  <si>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</si>
  <si>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</si>
  <si>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</si>
  <si>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</si>
  <si>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</si>
  <si>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</si>
  <si>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</si>
  <si>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</si>
  <si>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</si>
  <si>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</si>
  <si>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</si>
  <si>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</si>
  <si>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</si>
  <si>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</si>
  <si>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</si>
  <si>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</si>
  <si>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</si>
  <si>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</si>
  <si>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</si>
  <si>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</si>
  <si>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</si>
  <si>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</si>
  <si>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</si>
  <si>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</si>
  <si>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</si>
  <si>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</si>
  <si>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</si>
  <si>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</si>
  <si>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</si>
  <si>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</si>
  <si>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</si>
  <si>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</si>
  <si>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</si>
  <si>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</si>
  <si>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</si>
  <si>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</si>
  <si>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</si>
  <si>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</si>
  <si>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</si>
  <si>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</si>
  <si>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</si>
  <si>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</si>
  <si>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</si>
  <si>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</si>
  <si>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</si>
  <si>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</si>
  <si>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</si>
  <si>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</si>
  <si>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</si>
  <si>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</si>
  <si>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</si>
  <si>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</si>
  <si>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</si>
  <si>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</si>
  <si>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</si>
  <si>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</si>
  <si>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</si>
  <si>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</si>
  <si>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</si>
  <si>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</si>
  <si>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</si>
  <si>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</si>
  <si>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</si>
  <si>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</si>
  <si>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</si>
  <si>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</si>
  <si>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</si>
  <si>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</si>
  <si>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</si>
  <si>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</si>
  <si>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</si>
  <si>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</si>
  <si>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</si>
  <si>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</si>
  <si>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</si>
  <si>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</si>
  <si>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</si>
  <si>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</si>
  <si>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</si>
  <si>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</si>
  <si>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</si>
  <si>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</si>
  <si>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</si>
  <si>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</si>
  <si>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</si>
  <si>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</si>
  <si>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</si>
  <si>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</si>
  <si>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</si>
  <si>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</si>
  <si>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</si>
  <si>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</si>
  <si>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</si>
  <si>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</si>
  <si>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</si>
  <si>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</si>
  <si>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</si>
  <si>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</si>
  <si>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</si>
  <si>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</si>
  <si>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</si>
  <si>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</si>
  <si>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</si>
  <si>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</si>
  <si>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</si>
  <si>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</si>
  <si>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</si>
  <si>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</si>
  <si>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</si>
  <si>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</si>
  <si>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</si>
  <si>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</si>
  <si>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</si>
  <si>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</si>
  <si>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</si>
  <si>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</si>
  <si>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</si>
  <si>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</si>
  <si>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</si>
  <si>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</si>
  <si>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</si>
  <si>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</si>
  <si>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</si>
  <si>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</si>
  <si>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</si>
  <si>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</si>
  <si>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</si>
  <si>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</si>
  <si>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</si>
  <si>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</si>
  <si>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</si>
  <si>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</si>
  <si>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</si>
  <si>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</si>
  <si>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</si>
  <si>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</si>
  <si>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</si>
  <si>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</si>
  <si>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</si>
  <si>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</si>
  <si>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</si>
  <si>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</si>
  <si>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</si>
  <si>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</si>
  <si>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</si>
  <si>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</si>
  <si>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</si>
  <si>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</si>
  <si>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</si>
  <si>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</si>
  <si>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</si>
  <si>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</si>
  <si>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</si>
  <si>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</si>
  <si>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</si>
  <si>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</si>
  <si>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</si>
  <si>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</si>
  <si>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</si>
  <si>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</si>
  <si>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</si>
  <si>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</si>
  <si>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</si>
  <si>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</si>
  <si>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</si>
  <si>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</si>
  <si>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</si>
  <si>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</si>
  <si>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</si>
  <si>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</si>
  <si>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</si>
  <si>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</si>
  <si>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</si>
  <si>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</si>
  <si>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</si>
  <si>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</si>
  <si>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</si>
  <si>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</si>
  <si>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</si>
  <si>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</si>
  <si>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</si>
  <si>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</si>
  <si>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</si>
  <si>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</si>
  <si>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</si>
  <si>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</si>
  <si>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</si>
  <si>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</si>
  <si>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</si>
  <si>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</si>
  <si>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</si>
  <si>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</si>
  <si>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</si>
  <si>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</si>
  <si>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</si>
  <si>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</si>
  <si>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</si>
  <si>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</si>
  <si>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</si>
  <si>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</si>
  <si>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</si>
  <si>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</si>
  <si>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</si>
  <si>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</si>
  <si>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</si>
  <si>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</si>
  <si>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</si>
  <si>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</si>
  <si>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</si>
  <si>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</si>
  <si>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</si>
  <si>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</si>
  <si>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</si>
  <si>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</si>
  <si>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</si>
  <si>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</si>
  <si>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</si>
  <si>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</si>
  <si>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</si>
  <si>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</si>
  <si>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</si>
  <si>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</si>
  <si>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</si>
  <si>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</si>
  <si>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</si>
  <si>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</si>
  <si>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</si>
  <si>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</si>
  <si>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</si>
  <si>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</si>
  <si>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</si>
  <si>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</si>
  <si>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</si>
  <si>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</si>
  <si>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</si>
  <si>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</si>
  <si>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</si>
  <si>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</si>
  <si>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</si>
  <si>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</si>
  <si>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</si>
  <si>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</si>
  <si>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</si>
  <si>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</si>
  <si>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</si>
  <si>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</si>
  <si>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</si>
  <si>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</si>
  <si>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</si>
  <si>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</si>
  <si>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</si>
  <si>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</si>
  <si>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</si>
  <si>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</si>
  <si>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</si>
  <si>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</si>
  <si>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</si>
  <si>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</si>
  <si>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</si>
  <si>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</si>
  <si>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</si>
  <si>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</si>
  <si>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</si>
  <si>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</si>
  <si>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</si>
  <si>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</si>
  <si>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</si>
  <si>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</si>
  <si>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</si>
  <si>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</si>
  <si>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</si>
  <si>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</si>
  <si>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</si>
  <si>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</si>
  <si>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</si>
  <si>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</si>
  <si>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</si>
  <si>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</si>
  <si>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</si>
  <si>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</si>
  <si>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</si>
  <si>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</si>
  <si>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</si>
  <si>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</si>
  <si>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</si>
  <si>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</si>
  <si>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</si>
  <si>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</si>
  <si>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</si>
  <si>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</si>
  <si>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</si>
  <si>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</si>
  <si>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</si>
  <si>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</si>
  <si>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</si>
  <si>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</si>
  <si>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</si>
  <si>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</si>
  <si>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</si>
  <si>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</si>
  <si>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</si>
  <si>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</si>
  <si>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</si>
  <si>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</si>
  <si>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</si>
  <si>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</si>
  <si>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</si>
  <si>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</si>
  <si>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</si>
  <si>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</si>
  <si>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</si>
  <si>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</si>
  <si>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</si>
  <si>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</si>
  <si>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</si>
  <si>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</si>
  <si>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</si>
  <si>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</si>
  <si>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</si>
  <si>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</si>
  <si>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</si>
  <si>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</si>
  <si>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</si>
  <si>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</si>
  <si>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</si>
  <si>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</si>
  <si>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</si>
  <si>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</si>
  <si>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</si>
  <si>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</si>
  <si>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</si>
  <si>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</si>
  <si>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</si>
  <si>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</si>
  <si>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</si>
  <si>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</si>
  <si>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</si>
  <si>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</si>
  <si>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</si>
  <si>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</si>
  <si>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</si>
  <si>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</si>
  <si>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</si>
  <si>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</si>
  <si>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</si>
  <si>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</si>
  <si>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</si>
  <si>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</si>
  <si>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</si>
  <si>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</si>
  <si>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</si>
  <si>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</si>
  <si>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</si>
  <si>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</si>
  <si>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</si>
  <si>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</si>
  <si>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</si>
  <si>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</si>
  <si>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</si>
  <si>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</si>
  <si>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</si>
  <si>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</si>
  <si>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</si>
  <si>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</si>
  <si>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</si>
  <si>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</si>
  <si>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</si>
  <si>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</si>
  <si>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</si>
  <si>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</si>
  <si>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</si>
  <si>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</si>
  <si>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</si>
  <si>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</si>
  <si>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</si>
  <si>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</si>
  <si>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</si>
  <si>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</si>
  <si>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</si>
  <si>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</si>
  <si>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</si>
  <si>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</si>
  <si>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</si>
  <si>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</si>
  <si>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</si>
  <si>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</si>
  <si>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</si>
  <si>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</si>
  <si>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</si>
  <si>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</si>
  <si>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</si>
  <si>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</si>
  <si>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</si>
  <si>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</si>
  <si>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</si>
  <si>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</si>
  <si>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</si>
  <si>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</si>
  <si>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</si>
  <si>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</si>
  <si>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</si>
  <si>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</si>
  <si>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</si>
  <si>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</si>
  <si>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</si>
  <si>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</si>
  <si>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</si>
  <si>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</si>
  <si>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</si>
  <si>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</si>
  <si>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</si>
  <si>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</si>
  <si>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</si>
  <si>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</si>
  <si>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</si>
  <si>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</si>
  <si>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</si>
  <si>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</si>
  <si>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</si>
  <si>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</si>
  <si>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</si>
  <si>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</si>
  <si>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</si>
  <si>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</si>
  <si>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</si>
  <si>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</si>
  <si>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</si>
  <si>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</si>
  <si>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</si>
  <si>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</si>
  <si>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</si>
  <si>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</si>
  <si>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</si>
  <si>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</si>
  <si>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</si>
  <si>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</si>
  <si>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</si>
  <si>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</si>
  <si>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</si>
  <si>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</si>
  <si>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</si>
  <si>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</si>
  <si>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</si>
  <si>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</si>
  <si>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</si>
  <si>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</si>
  <si>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</si>
  <si>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</si>
  <si>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</si>
  <si>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</si>
  <si>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</si>
  <si>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</si>
  <si>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</si>
  <si>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</si>
  <si>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</si>
  <si>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</si>
  <si>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</si>
  <si>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</si>
  <si>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</si>
  <si>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</si>
  <si>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</si>
  <si>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</si>
  <si>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</si>
  <si>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</si>
  <si>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</si>
  <si>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</si>
  <si>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</si>
  <si>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</si>
  <si>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</si>
  <si>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</si>
  <si>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</si>
  <si>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</si>
  <si>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</si>
  <si>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</si>
  <si>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</si>
  <si>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</si>
  <si>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</si>
  <si>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</si>
  <si>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</si>
  <si>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</si>
  <si>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</si>
  <si>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</si>
  <si>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</si>
  <si>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</si>
  <si>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</si>
  <si>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</si>
  <si>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</si>
  <si>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</si>
  <si>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</si>
  <si>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</si>
  <si>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</si>
  <si>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</si>
  <si>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</si>
  <si>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</si>
  <si>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</si>
  <si>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</si>
  <si>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</si>
  <si>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</si>
  <si>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</si>
  <si>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</si>
  <si>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</si>
  <si>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</si>
  <si>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</si>
  <si>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</si>
  <si>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</si>
  <si>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</si>
  <si>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</si>
  <si>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</si>
  <si>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</si>
  <si>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</si>
  <si>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</si>
  <si>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</si>
  <si>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</si>
  <si>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</si>
  <si>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</si>
  <si>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</si>
  <si>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</si>
  <si>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</si>
  <si>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</si>
  <si>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</si>
  <si>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</si>
  <si>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</si>
  <si>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</si>
  <si>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</si>
  <si>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</si>
  <si>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</si>
  <si>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</si>
  <si>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</si>
  <si>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</si>
  <si>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</si>
  <si>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</si>
  <si>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</si>
  <si>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</si>
  <si>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</si>
  <si>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</si>
  <si>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</si>
  <si>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</si>
  <si>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</si>
  <si>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</si>
  <si>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</si>
  <si>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</si>
  <si>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</si>
  <si>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</si>
  <si>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</si>
  <si>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</si>
  <si>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</si>
  <si>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</si>
  <si>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</si>
  <si>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</si>
  <si>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</si>
  <si>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</si>
  <si>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</si>
  <si>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</si>
  <si>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</si>
  <si>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</si>
  <si>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</si>
  <si>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</si>
  <si>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</si>
  <si>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</si>
  <si>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</si>
  <si>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</si>
  <si>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</si>
  <si>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</si>
  <si>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</si>
  <si>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</si>
  <si>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</si>
  <si>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</si>
  <si>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</si>
  <si>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</si>
  <si>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</si>
  <si>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</si>
  <si>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</si>
  <si>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</si>
  <si>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</si>
  <si>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</si>
  <si>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</si>
  <si>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</si>
  <si>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</si>
  <si>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</si>
  <si>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</si>
  <si>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</si>
  <si>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</si>
  <si>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</si>
  <si>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</si>
  <si>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</si>
  <si>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</si>
  <si>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</si>
  <si>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</si>
  <si>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</si>
  <si>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</si>
  <si>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</si>
  <si>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</si>
  <si>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</si>
  <si>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</si>
  <si>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</si>
  <si>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</si>
  <si>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</si>
  <si>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</si>
  <si>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</si>
  <si>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</si>
  <si>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</si>
  <si>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</si>
  <si>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</si>
  <si>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</si>
  <si>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</si>
  <si>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</si>
  <si>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</si>
  <si>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</si>
  <si>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</si>
  <si>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</si>
  <si>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</si>
  <si>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</si>
  <si>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</si>
  <si>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</si>
  <si>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</si>
  <si>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</si>
  <si>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</si>
  <si>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</si>
  <si>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</si>
  <si>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</si>
  <si>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</si>
  <si>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</si>
  <si>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</si>
  <si>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</si>
  <si>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</si>
  <si>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</si>
  <si>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</si>
  <si>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</si>
  <si>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</si>
  <si>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</si>
  <si>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</si>
  <si>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</si>
  <si>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</si>
  <si>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</si>
  <si>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</si>
  <si>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</si>
  <si>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</si>
  <si>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</si>
  <si>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</si>
  <si>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</si>
  <si>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</si>
  <si>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</si>
  <si>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</si>
  <si>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</si>
  <si>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</si>
  <si>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</si>
  <si>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</si>
  <si>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</si>
  <si>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</si>
  <si>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</si>
  <si>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</si>
  <si>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</si>
  <si>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</si>
  <si>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</si>
  <si>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</si>
  <si>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</si>
  <si>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</si>
  <si>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</si>
  <si>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</si>
  <si>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</si>
  <si>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</si>
  <si>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</si>
  <si>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</si>
  <si>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</si>
  <si>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</si>
  <si>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</si>
  <si>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</si>
  <si>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</si>
  <si>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</si>
  <si>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</si>
  <si>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</si>
  <si>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</si>
  <si>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</si>
  <si>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</si>
  <si>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</si>
  <si>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</si>
  <si>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</si>
  <si>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</si>
  <si>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</si>
  <si>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</si>
  <si>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</si>
  <si>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</si>
  <si>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</si>
  <si>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</si>
  <si>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</si>
  <si>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</si>
  <si>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</si>
  <si>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</si>
  <si>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</si>
  <si>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</si>
  <si>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</si>
  <si>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</si>
  <si>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</si>
  <si>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</si>
  <si>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</si>
  <si>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</si>
  <si>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</si>
  <si>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</si>
  <si>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</si>
  <si>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</si>
  <si>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</si>
  <si>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</si>
  <si>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</si>
  <si>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</si>
  <si>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</si>
  <si>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</si>
  <si>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</si>
  <si>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</si>
  <si>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</si>
  <si>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</si>
  <si>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</si>
  <si>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</si>
  <si>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</si>
  <si>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</si>
  <si>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</si>
  <si>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</si>
  <si>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</si>
  <si>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</si>
  <si>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</si>
  <si>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</si>
  <si>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</si>
  <si>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</si>
  <si>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</si>
  <si>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</si>
  <si>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</si>
  <si>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</si>
  <si>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</si>
  <si>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</si>
  <si>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</si>
  <si>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</si>
  <si>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</si>
  <si>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</si>
  <si>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</si>
  <si>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</si>
  <si>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</si>
  <si>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</si>
  <si>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</si>
  <si>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</si>
  <si>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</si>
  <si>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</si>
  <si>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</si>
  <si>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</si>
  <si>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</si>
  <si>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</si>
  <si>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</si>
  <si>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</si>
  <si>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</si>
  <si>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</si>
  <si>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</si>
  <si>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</si>
  <si>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</si>
  <si>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</si>
  <si>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</si>
  <si>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</si>
  <si>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</si>
  <si>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</si>
  <si>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</si>
  <si>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</si>
  <si>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</si>
  <si>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</si>
  <si>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</si>
  <si>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</si>
  <si>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</si>
  <si>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</si>
  <si>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</si>
  <si>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</si>
  <si>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</si>
  <si>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</si>
  <si>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</si>
  <si>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</si>
  <si>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</si>
  <si>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</si>
  <si>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</si>
  <si>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</si>
  <si>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</si>
  <si>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</si>
  <si>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</si>
  <si>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</si>
  <si>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</si>
  <si>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</si>
  <si>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</si>
  <si>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</si>
  <si>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</si>
  <si>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</si>
  <si>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</si>
  <si>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</si>
  <si>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</si>
  <si>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</si>
  <si>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</si>
  <si>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</si>
  <si>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</si>
  <si>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</si>
  <si>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</si>
  <si>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</si>
  <si>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</si>
  <si>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</si>
  <si>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</si>
  <si>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</si>
  <si>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</si>
  <si>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</si>
  <si>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</si>
  <si>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</si>
  <si>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</si>
  <si>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</si>
  <si>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</si>
  <si>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</si>
  <si>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</si>
  <si>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</si>
  <si>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</si>
  <si>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</si>
  <si>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</si>
  <si>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</si>
  <si>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</si>
  <si>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</si>
  <si>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</si>
  <si>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</si>
  <si>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</si>
  <si>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</si>
  <si>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</si>
  <si>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</si>
  <si>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</si>
  <si>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</si>
  <si>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</si>
  <si>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</si>
  <si>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</si>
  <si>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</si>
  <si>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</si>
  <si>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</si>
  <si>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</si>
  <si>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</si>
  <si>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</si>
  <si>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</si>
  <si>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</si>
  <si>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</si>
  <si>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</si>
  <si>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</si>
  <si>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</si>
  <si>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</si>
  <si>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</si>
  <si>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</si>
  <si>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</si>
  <si>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</si>
  <si>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</si>
  <si>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</si>
  <si>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</si>
  <si>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</si>
  <si>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</si>
  <si>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</si>
  <si>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</si>
  <si>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</si>
  <si>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</si>
  <si>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</si>
  <si>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</si>
  <si>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</si>
  <si>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</si>
  <si>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</si>
  <si>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</si>
  <si>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</si>
  <si>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</si>
  <si>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</si>
  <si>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</si>
  <si>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</si>
  <si>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</si>
  <si>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</si>
  <si>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</si>
  <si>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</si>
  <si>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</si>
  <si>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</si>
  <si>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</si>
  <si>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</si>
  <si>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</si>
  <si>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</si>
  <si>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</si>
  <si>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</si>
  <si>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</si>
  <si>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</si>
  <si>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</si>
  <si>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</si>
  <si>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</si>
  <si>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</si>
  <si>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</si>
  <si>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</si>
  <si>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</si>
  <si>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</si>
  <si>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</si>
  <si>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</si>
  <si>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</si>
  <si>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</si>
  <si>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</si>
  <si>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</si>
  <si>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</si>
  <si>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</si>
  <si>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</si>
  <si>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</si>
  <si>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</si>
  <si>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</si>
  <si>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</si>
  <si>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</si>
  <si>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</si>
  <si>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</si>
  <si>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</si>
  <si>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</si>
  <si>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</si>
  <si>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</si>
  <si>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</si>
  <si>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</si>
  <si>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</si>
  <si>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</si>
  <si>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</si>
  <si>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</si>
  <si>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</si>
  <si>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</si>
  <si>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</si>
  <si>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</si>
  <si>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</si>
  <si>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</si>
  <si>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</si>
  <si>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</si>
  <si>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</si>
  <si>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</si>
  <si>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</si>
  <si>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</si>
  <si>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</si>
  <si>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</si>
  <si>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</si>
  <si>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</si>
  <si>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</si>
  <si>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</si>
  <si>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</si>
  <si>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</si>
  <si>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</si>
  <si>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</si>
  <si>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</si>
  <si>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</si>
  <si>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</si>
  <si>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</si>
  <si>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</si>
  <si>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</si>
  <si>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</si>
  <si>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</si>
  <si>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</si>
  <si>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</si>
  <si>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</si>
  <si>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</si>
  <si>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</si>
  <si>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</si>
  <si>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</si>
  <si>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</si>
  <si>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</si>
  <si>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</si>
  <si>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</si>
  <si>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</si>
  <si>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</si>
  <si>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</si>
  <si>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</si>
  <si>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</si>
  <si>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</si>
  <si>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</si>
  <si>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</si>
  <si>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</si>
  <si>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</si>
  <si>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</si>
  <si>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</si>
  <si>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</si>
  <si>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</si>
  <si>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</si>
  <si>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</si>
  <si>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</si>
  <si>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</si>
  <si>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</si>
  <si>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</si>
  <si>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</si>
  <si>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</si>
  <si>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</si>
  <si>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</si>
  <si>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</si>
  <si>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</si>
  <si>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</si>
  <si>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</si>
  <si>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</si>
  <si>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</si>
  <si>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</si>
  <si>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</si>
  <si>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</si>
  <si>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</si>
  <si>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</si>
  <si>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</si>
  <si>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</si>
  <si>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</si>
  <si>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</si>
  <si>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</si>
  <si>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</si>
  <si>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</si>
  <si>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</si>
  <si>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</si>
  <si>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</si>
  <si>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</si>
  <si>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</si>
  <si>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</si>
  <si>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</si>
  <si>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</si>
  <si>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</si>
  <si>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</si>
  <si>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</si>
  <si>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</si>
  <si>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</si>
  <si>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</si>
  <si>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</si>
  <si>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</si>
  <si>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</si>
  <si>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</si>
  <si>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</si>
  <si>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</si>
  <si>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</si>
  <si>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</si>
  <si>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</si>
  <si>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</si>
  <si>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</si>
  <si>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</si>
  <si>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</si>
  <si>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</si>
  <si>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</si>
  <si>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</si>
  <si>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</si>
  <si>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</si>
  <si>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</si>
  <si>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</si>
  <si>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</si>
  <si>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</si>
  <si>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</si>
  <si>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</si>
  <si>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</si>
  <si>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</si>
  <si>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</si>
  <si>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</si>
  <si>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</si>
  <si>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</si>
  <si>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</si>
  <si>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</si>
  <si>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</si>
  <si>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</si>
  <si>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</si>
  <si>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</si>
  <si>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</si>
  <si>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</si>
  <si>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</si>
  <si>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</si>
  <si>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</si>
  <si>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</si>
  <si>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</si>
  <si>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</si>
  <si>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</si>
  <si>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</si>
  <si>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</si>
  <si>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</si>
  <si>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</si>
  <si>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</si>
  <si>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</si>
  <si>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</si>
  <si>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</si>
  <si>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</si>
  <si>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</si>
  <si>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</si>
  <si>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</si>
  <si>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</si>
  <si>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</si>
  <si>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</si>
  <si>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</si>
  <si>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</si>
  <si>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</si>
  <si>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</si>
  <si>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</si>
  <si>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</si>
  <si>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</si>
  <si>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</si>
  <si>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</si>
  <si>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</si>
  <si>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</si>
  <si>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</si>
  <si>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</si>
  <si>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</si>
  <si>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</si>
  <si>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</si>
  <si>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</si>
  <si>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</si>
  <si>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</si>
  <si>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</si>
  <si>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</si>
  <si>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</si>
  <si>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</si>
  <si>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</si>
  <si>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</si>
  <si>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</si>
  <si>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</si>
  <si>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</si>
  <si>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</si>
  <si>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</si>
  <si>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</si>
  <si>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</si>
  <si>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</si>
  <si>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</si>
  <si>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</si>
  <si>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</si>
  <si>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</si>
  <si>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</si>
  <si>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</si>
  <si>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</si>
  <si>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</si>
  <si>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</si>
  <si>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</si>
  <si>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</si>
  <si>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</si>
  <si>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</si>
  <si>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</si>
  <si>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</si>
  <si>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</si>
  <si>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</si>
  <si>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</si>
  <si>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</si>
  <si>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</si>
  <si>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</si>
  <si>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</si>
  <si>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</si>
  <si>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</si>
  <si>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</si>
  <si>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</si>
  <si>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</si>
  <si>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</si>
  <si>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</si>
  <si>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</si>
  <si>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</si>
  <si>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</si>
  <si>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</si>
  <si>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</si>
  <si>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</si>
  <si>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</si>
  <si>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</si>
  <si>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</si>
  <si>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</si>
  <si>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</si>
  <si>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</si>
  <si>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</si>
  <si>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</si>
  <si>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</si>
  <si>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</si>
  <si>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</si>
  <si>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</si>
  <si>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</si>
  <si>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</si>
  <si>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</si>
  <si>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</si>
  <si>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</si>
  <si>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</si>
  <si>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</si>
  <si>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</si>
  <si>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</si>
  <si>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</si>
  <si>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</si>
  <si>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</si>
  <si>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</si>
  <si>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</si>
  <si>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</si>
  <si>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</si>
  <si>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</si>
  <si>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</si>
  <si>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</si>
  <si>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</si>
  <si>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</si>
  <si>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</si>
  <si>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</si>
  <si>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</si>
  <si>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</si>
  <si>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</si>
  <si>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</si>
  <si>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</si>
  <si>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</si>
  <si>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</si>
  <si>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</si>
  <si>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</si>
  <si>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</si>
  <si>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</si>
  <si>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</si>
  <si>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</si>
  <si>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</si>
  <si>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</si>
  <si>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</si>
  <si>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</si>
  <si>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</si>
  <si>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</si>
  <si>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</si>
  <si>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</si>
  <si>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</si>
  <si>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</si>
  <si>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</si>
  <si>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</si>
  <si>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</si>
  <si>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</si>
  <si>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</si>
  <si>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</si>
  <si>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</si>
  <si>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</si>
  <si>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</si>
  <si>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</si>
  <si>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</si>
  <si>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</si>
  <si>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</si>
  <si>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</si>
  <si>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</si>
  <si>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</si>
  <si>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</si>
  <si>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</si>
  <si>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</si>
  <si>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</si>
  <si>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</si>
  <si>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</si>
  <si>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</si>
  <si>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</si>
  <si>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</si>
  <si>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</si>
  <si>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</si>
  <si>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</si>
  <si>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</si>
  <si>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</si>
  <si>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</si>
  <si>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</si>
  <si>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</si>
  <si>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</si>
  <si>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</si>
  <si>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</si>
  <si>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</si>
  <si>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</si>
  <si>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</si>
  <si>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</si>
  <si>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</si>
  <si>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</si>
  <si>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</si>
  <si>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</si>
  <si>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</si>
  <si>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</si>
  <si>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</si>
  <si>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</si>
  <si>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</si>
  <si>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</si>
  <si>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</si>
  <si>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</si>
  <si>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</si>
  <si>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</si>
  <si>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</si>
  <si>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</si>
  <si>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</si>
  <si>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</si>
  <si>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</si>
  <si>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</si>
  <si>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</si>
  <si>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</si>
  <si>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</si>
  <si>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</si>
  <si>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</si>
  <si>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</si>
  <si>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</si>
  <si>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</si>
  <si>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</si>
  <si>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</si>
  <si>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</si>
  <si>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</si>
  <si>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</si>
  <si>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</si>
  <si>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</si>
  <si>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</si>
  <si>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</si>
  <si>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</si>
  <si>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</si>
  <si>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</si>
  <si>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</si>
  <si>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</si>
  <si>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</si>
  <si>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</si>
  <si>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</si>
  <si>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</si>
  <si>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</si>
  <si>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</si>
  <si>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</si>
  <si>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</si>
  <si>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</si>
  <si>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</si>
  <si>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</si>
  <si>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</si>
  <si>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</si>
  <si>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</si>
  <si>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</si>
  <si>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</si>
  <si>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</si>
  <si>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</si>
  <si>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</si>
  <si>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</si>
  <si>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</si>
  <si>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</si>
  <si>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</si>
  <si>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</si>
  <si>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</si>
  <si>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</si>
  <si>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</si>
  <si>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</si>
  <si>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</si>
  <si>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</si>
  <si>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</si>
  <si>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</si>
  <si>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</si>
  <si>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</si>
  <si>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</si>
  <si>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</si>
  <si>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</si>
  <si>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</si>
  <si>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</si>
  <si>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</si>
  <si>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</si>
  <si>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</si>
  <si>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</si>
  <si>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</si>
  <si>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</si>
  <si>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</si>
  <si>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</si>
  <si>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</si>
  <si>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</si>
  <si>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</si>
  <si>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</si>
  <si>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</si>
  <si>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</si>
  <si>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</si>
  <si>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</si>
  <si>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</si>
  <si>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</si>
  <si>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</si>
  <si>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</si>
  <si>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</si>
  <si>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</si>
  <si>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</si>
  <si>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</si>
  <si>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</si>
  <si>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</si>
  <si>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</si>
  <si>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</si>
  <si>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</si>
  <si>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</si>
  <si>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</si>
  <si>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</si>
  <si>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</si>
  <si>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</si>
  <si>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</si>
  <si>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</si>
  <si>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</si>
  <si>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</si>
  <si>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</si>
  <si>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</si>
  <si>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</si>
  <si>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</si>
  <si>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</si>
  <si>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</si>
  <si>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</si>
  <si>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</si>
  <si>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</si>
  <si>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</si>
  <si>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</si>
  <si>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</si>
  <si>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</si>
  <si>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</si>
  <si>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</si>
  <si>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</si>
  <si>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</si>
  <si>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</si>
  <si>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</si>
  <si>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</si>
  <si>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</si>
  <si>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</si>
  <si>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</si>
  <si>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</si>
  <si>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</si>
  <si>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</si>
  <si>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</si>
  <si>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</si>
  <si>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</si>
  <si>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</si>
  <si>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</si>
  <si>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</si>
  <si>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</si>
  <si>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</si>
  <si>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</si>
  <si>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</si>
  <si>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</si>
  <si>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</si>
  <si>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</si>
  <si>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</si>
  <si>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</si>
  <si>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</si>
  <si>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</si>
  <si>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</si>
  <si>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</si>
  <si>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</si>
  <si>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</si>
  <si>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</si>
  <si>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</si>
  <si>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</si>
  <si>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</si>
  <si>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</si>
  <si>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</si>
  <si>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</si>
  <si>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</si>
  <si>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</si>
  <si>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</si>
  <si>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</si>
  <si>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</si>
  <si>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</si>
  <si>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</si>
  <si>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</si>
  <si>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</si>
  <si>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</si>
  <si>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</si>
  <si>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</si>
  <si>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</si>
  <si>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</si>
  <si>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</si>
  <si>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</si>
  <si>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</si>
  <si>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</si>
  <si>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</si>
  <si>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</si>
  <si>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</si>
  <si>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</si>
  <si>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</si>
  <si>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</si>
  <si>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</si>
  <si>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</si>
  <si>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</si>
  <si>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</si>
  <si>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</si>
  <si>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</si>
  <si>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</si>
  <si>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</si>
  <si>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</si>
  <si>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</si>
  <si>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</si>
  <si>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</si>
  <si>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</si>
  <si>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</si>
  <si>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</si>
  <si>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</si>
  <si>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</si>
  <si>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</si>
  <si>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</si>
  <si>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</si>
  <si>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</si>
  <si>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</si>
  <si>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</si>
  <si>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</si>
  <si>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</si>
  <si>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</si>
  <si>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</si>
  <si>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</si>
  <si>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</si>
  <si>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</si>
  <si>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</si>
  <si>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</si>
  <si>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</si>
  <si>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</si>
  <si>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</si>
  <si>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</si>
  <si>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</si>
  <si>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</si>
  <si>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</si>
  <si>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</si>
  <si>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</si>
  <si>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</si>
  <si>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</si>
  <si>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</si>
  <si>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</si>
  <si>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</si>
  <si>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</si>
  <si>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</si>
  <si>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</si>
  <si>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</si>
  <si>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</si>
  <si>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</si>
  <si>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</si>
  <si>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</si>
  <si>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</si>
  <si>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</si>
  <si>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</si>
  <si>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</si>
  <si>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</si>
  <si>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</si>
  <si>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</si>
  <si>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</si>
  <si>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</si>
  <si>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</si>
  <si>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</si>
  <si>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</si>
  <si>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</si>
  <si>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</si>
  <si>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</si>
  <si>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</si>
  <si>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</si>
  <si>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</si>
  <si>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</si>
  <si>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</si>
  <si>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</si>
  <si>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</si>
  <si>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</si>
  <si>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</si>
  <si>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</si>
  <si>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</si>
  <si>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</si>
  <si>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</si>
  <si>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</si>
  <si>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</si>
  <si>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</si>
  <si>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</si>
  <si>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</si>
  <si>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</si>
  <si>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</si>
  <si>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</si>
  <si>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</si>
  <si>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</si>
  <si>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</si>
  <si>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</si>
  <si>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</si>
  <si>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</si>
  <si>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</si>
  <si>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</si>
  <si>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</si>
  <si>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</si>
  <si>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</si>
  <si>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</si>
  <si>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</si>
  <si>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</si>
  <si>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</si>
  <si>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</si>
  <si>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</si>
  <si>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</si>
  <si>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</si>
  <si>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</si>
  <si>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</si>
  <si>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</si>
  <si>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</si>
  <si>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</si>
  <si>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</si>
  <si>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</si>
  <si>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</si>
  <si>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</si>
  <si>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</si>
  <si>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</si>
  <si>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</si>
  <si>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</si>
  <si>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</si>
  <si>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</si>
  <si>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</si>
  <si>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</si>
  <si>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</si>
  <si>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</si>
  <si>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</si>
  <si>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</si>
  <si>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</si>
  <si>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</si>
  <si>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</si>
  <si>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</si>
  <si>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</si>
  <si>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</si>
  <si>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</si>
  <si>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</si>
  <si>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</si>
  <si>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</si>
  <si>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</si>
  <si>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</si>
  <si>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</si>
  <si>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</si>
  <si>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</si>
  <si>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</si>
  <si>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</si>
  <si>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</si>
  <si>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</si>
  <si>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</si>
  <si>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</si>
  <si>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</si>
  <si>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</si>
  <si>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</si>
  <si>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</si>
  <si>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</si>
  <si>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</si>
  <si>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</si>
  <si>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</si>
  <si>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</si>
  <si>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</si>
  <si>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</si>
  <si>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</si>
  <si>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</si>
  <si>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</si>
  <si>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</si>
  <si>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</si>
  <si>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</si>
  <si>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</si>
  <si>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</si>
  <si>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</si>
  <si>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</si>
  <si>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</si>
  <si>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</si>
  <si>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</si>
  <si>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</si>
  <si>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</si>
  <si>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</si>
  <si>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</si>
  <si>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</si>
  <si>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</si>
  <si>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</si>
  <si>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</si>
  <si>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</si>
  <si>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</si>
  <si>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</si>
  <si>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</si>
  <si>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</si>
  <si>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</si>
  <si>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</si>
  <si>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</si>
  <si>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</si>
  <si>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</si>
  <si>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</si>
  <si>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</si>
  <si>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</si>
  <si>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</si>
  <si>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</si>
  <si>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</si>
  <si>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</si>
  <si>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</si>
  <si>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</si>
  <si>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</si>
  <si>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</si>
  <si>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</si>
  <si>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</si>
  <si>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</si>
  <si>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</si>
  <si>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</si>
  <si>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</si>
  <si>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</si>
  <si>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</si>
  <si>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</si>
  <si>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</si>
  <si>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</si>
  <si>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</si>
  <si>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</si>
  <si>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</si>
  <si>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</si>
  <si>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</si>
  <si>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</si>
  <si>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</si>
  <si>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</si>
  <si>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</si>
  <si>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</si>
  <si>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</si>
  <si>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</si>
  <si>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</si>
  <si>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</si>
  <si>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</si>
  <si>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</si>
  <si>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</si>
  <si>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</si>
  <si>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</si>
  <si>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</si>
  <si>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</si>
  <si>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</si>
  <si>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</si>
  <si>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</si>
  <si>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</si>
  <si>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</si>
  <si>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</si>
  <si>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</si>
  <si>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</si>
  <si>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</si>
  <si>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</si>
  <si>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</si>
  <si>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</si>
  <si>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</si>
  <si>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</si>
  <si>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</si>
  <si>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</si>
  <si>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</si>
  <si>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</si>
  <si>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</si>
  <si>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</si>
  <si>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</si>
  <si>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</si>
  <si>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</si>
  <si>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</si>
  <si>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</si>
  <si>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</si>
  <si>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</si>
  <si>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</si>
  <si>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</si>
  <si>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</si>
  <si>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</si>
  <si>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</si>
  <si>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</si>
  <si>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</si>
  <si>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</si>
  <si>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</si>
  <si>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</si>
  <si>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</si>
  <si>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</si>
  <si>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</si>
  <si>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</si>
  <si>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</si>
  <si>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</si>
  <si>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</si>
  <si>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</si>
  <si>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</si>
  <si>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</si>
  <si>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</si>
  <si>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</si>
  <si>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</si>
  <si>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</si>
  <si>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</si>
  <si>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</si>
  <si>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</si>
  <si>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</si>
  <si>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</si>
  <si>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</si>
  <si>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</si>
  <si>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</si>
  <si>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</si>
  <si>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</si>
  <si>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</si>
  <si>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</si>
  <si>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</si>
  <si>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</si>
  <si>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</si>
  <si>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</si>
  <si>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</si>
  <si>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</si>
  <si>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</si>
  <si>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</si>
  <si>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</si>
  <si>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</si>
  <si>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</si>
  <si>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</si>
  <si>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</si>
  <si>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</si>
  <si>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</si>
  <si>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</si>
  <si>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</si>
  <si>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</si>
  <si>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</si>
  <si>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</si>
  <si>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</si>
  <si>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</si>
  <si>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</si>
  <si>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</si>
  <si>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</si>
  <si>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</si>
  <si>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</si>
  <si>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</si>
  <si>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</si>
  <si>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</si>
  <si>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</si>
  <si>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</si>
  <si>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</si>
  <si>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</si>
  <si>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</si>
  <si>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</si>
  <si>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</si>
  <si>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</si>
  <si>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</si>
  <si>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</si>
  <si>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</si>
  <si>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</si>
  <si>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</si>
  <si>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</si>
  <si>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</si>
  <si>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</si>
  <si>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</si>
  <si>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</si>
  <si>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</si>
  <si>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</si>
  <si>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</si>
  <si>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</si>
  <si>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</si>
  <si>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</si>
  <si>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</si>
  <si>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</si>
  <si>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</si>
  <si>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</si>
  <si>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</si>
  <si>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</si>
  <si>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</si>
  <si>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</si>
  <si>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</si>
  <si>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</si>
  <si>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</si>
  <si>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</si>
  <si>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</si>
  <si>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</si>
  <si>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</si>
  <si>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</si>
  <si>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</si>
  <si>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</si>
  <si>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</si>
  <si>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</si>
  <si>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</si>
  <si>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</si>
  <si>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</si>
  <si>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</si>
  <si>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</si>
  <si>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</si>
  <si>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</si>
  <si>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</si>
  <si>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</si>
  <si>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</si>
  <si>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</si>
  <si>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</si>
  <si>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</si>
  <si>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</si>
  <si>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</si>
  <si>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</si>
  <si>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</si>
  <si>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</si>
  <si>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</si>
  <si>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</si>
  <si>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</si>
  <si>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</si>
  <si>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</si>
  <si>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</si>
  <si>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</si>
  <si>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</si>
  <si>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</si>
  <si>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</si>
  <si>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</si>
  <si>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</si>
  <si>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</si>
  <si>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</si>
  <si>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</si>
  <si>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</si>
  <si>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</si>
  <si>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</si>
  <si>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</si>
  <si>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</si>
  <si>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</si>
  <si>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</si>
  <si>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</si>
  <si>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</si>
  <si>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</si>
  <si>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</si>
  <si>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</si>
  <si>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</si>
  <si>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</si>
  <si>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</si>
  <si>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</si>
  <si>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</si>
  <si>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</si>
  <si>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</si>
  <si>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</si>
  <si>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</si>
  <si>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</si>
  <si>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</si>
  <si>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</si>
  <si>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</si>
  <si>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</si>
  <si>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</si>
  <si>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</si>
  <si>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</si>
  <si>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</si>
  <si>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</si>
  <si>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</si>
  <si>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</si>
  <si>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</si>
  <si>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</si>
  <si>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</si>
  <si>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</si>
  <si>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</si>
  <si>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</si>
  <si>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</si>
  <si>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</si>
  <si>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</si>
  <si>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</si>
  <si>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</si>
  <si>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</si>
  <si>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</si>
  <si>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</si>
  <si>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</si>
  <si>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</si>
  <si>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</si>
  <si>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</si>
  <si>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</si>
  <si>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</si>
  <si>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</si>
  <si>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</si>
  <si>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</si>
  <si>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</si>
  <si>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</si>
  <si>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</si>
  <si>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</si>
  <si>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</si>
  <si>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</si>
  <si>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</si>
  <si>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</si>
  <si>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</si>
  <si>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</si>
  <si>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</si>
  <si>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</si>
  <si>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</si>
  <si>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</si>
  <si>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</si>
  <si>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</si>
  <si>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</si>
  <si>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</si>
  <si>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</si>
  <si>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</si>
  <si>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</si>
  <si>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</si>
  <si>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</si>
  <si>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</si>
  <si>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</si>
  <si>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</si>
  <si>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</si>
  <si>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</si>
  <si>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</si>
  <si>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</si>
  <si>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</si>
  <si>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</si>
  <si>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</si>
  <si>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</si>
  <si>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</si>
  <si>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</si>
  <si>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</si>
  <si>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</si>
  <si>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</si>
  <si>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</si>
  <si>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</si>
  <si>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</si>
  <si>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</si>
  <si>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</si>
  <si>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</si>
  <si>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</si>
  <si>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</si>
  <si>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</si>
  <si>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</si>
  <si>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</si>
  <si>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</si>
  <si>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</si>
  <si>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</si>
  <si>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</si>
  <si>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</si>
  <si>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</si>
  <si>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</si>
  <si>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</si>
  <si>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</si>
  <si>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</si>
  <si>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</si>
  <si>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</si>
  <si>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</si>
  <si>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</si>
  <si>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</si>
  <si>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</si>
  <si>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</si>
  <si>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</si>
  <si>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</si>
  <si>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</si>
  <si>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</si>
  <si>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</si>
  <si>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</si>
  <si>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</si>
  <si>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</si>
  <si>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</si>
  <si>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</si>
  <si>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</si>
  <si>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</si>
  <si>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</si>
  <si>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</si>
  <si>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</si>
  <si>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</si>
  <si>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</si>
  <si>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</si>
  <si>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</si>
  <si>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</si>
  <si>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</si>
  <si>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</si>
  <si>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</si>
  <si>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</si>
  <si>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</si>
  <si>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</si>
  <si>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</si>
  <si>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</si>
  <si>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</si>
  <si>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</si>
  <si>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</si>
  <si>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</si>
  <si>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</si>
  <si>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</si>
  <si>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</si>
  <si>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</si>
  <si>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</si>
  <si>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</si>
  <si>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</si>
  <si>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</si>
  <si>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</si>
  <si>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</si>
  <si>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</si>
  <si>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</si>
  <si>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</si>
  <si>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</si>
  <si>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</si>
  <si>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</si>
  <si>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</si>
  <si>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</si>
  <si>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</si>
  <si>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</si>
  <si>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</si>
  <si>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</si>
  <si>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</si>
  <si>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</si>
  <si>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</si>
  <si>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</si>
  <si>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</si>
  <si>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</si>
  <si>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</si>
  <si>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</si>
  <si>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</si>
  <si>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</si>
  <si>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</si>
  <si>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</si>
  <si>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</si>
  <si>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</si>
  <si>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</si>
  <si>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</si>
  <si>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</si>
  <si>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</si>
  <si>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</si>
  <si>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</si>
  <si>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</si>
  <si>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</si>
  <si>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</si>
  <si>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</si>
  <si>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</si>
  <si>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</si>
  <si>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</si>
  <si>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</si>
  <si>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</si>
  <si>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</si>
  <si>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</si>
  <si>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</si>
  <si>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</si>
  <si>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</si>
  <si>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</si>
  <si>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</si>
  <si>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</si>
  <si>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</si>
  <si>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</si>
  <si>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</si>
  <si>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</si>
  <si>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</si>
  <si>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</si>
  <si>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</si>
  <si>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</si>
  <si>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</si>
  <si>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</si>
  <si>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</si>
  <si>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</si>
  <si>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</si>
  <si>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</si>
  <si>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</si>
  <si>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</si>
  <si>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</si>
  <si>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</si>
  <si>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</si>
  <si>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</si>
  <si>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</si>
  <si>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</si>
  <si>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</si>
  <si>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</si>
  <si>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</si>
  <si>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</si>
  <si>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</si>
  <si>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</si>
  <si>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</si>
  <si>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</si>
  <si>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</si>
  <si>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</si>
  <si>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</si>
  <si>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</si>
  <si>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</si>
  <si>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</si>
  <si>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</si>
  <si>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</si>
  <si>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</si>
  <si>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</si>
  <si>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</si>
  <si>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</si>
  <si>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</si>
  <si>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</si>
  <si>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</si>
  <si>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</si>
  <si>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</si>
  <si>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</si>
  <si>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</si>
  <si>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</si>
  <si>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</si>
  <si>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</si>
  <si>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</si>
  <si>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</si>
  <si>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</si>
  <si>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</si>
  <si>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</si>
  <si>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</si>
  <si>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</si>
  <si>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</si>
  <si>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</si>
  <si>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</si>
  <si>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</si>
  <si>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</si>
  <si>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</si>
  <si>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</si>
  <si>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</si>
  <si>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</si>
  <si>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</si>
  <si>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</si>
  <si>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</si>
  <si>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</si>
  <si>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</si>
  <si>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</si>
  <si>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</si>
  <si>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</si>
  <si>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</si>
  <si>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</si>
  <si>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</si>
  <si>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</si>
  <si>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</si>
  <si>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</si>
  <si>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</si>
  <si>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</si>
  <si>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</si>
  <si>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</si>
  <si>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</si>
  <si>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</si>
  <si>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</si>
  <si>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</si>
  <si>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</si>
  <si>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</si>
  <si>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</si>
  <si>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</si>
  <si>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</si>
  <si>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</si>
  <si>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</si>
  <si>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</si>
  <si>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</si>
  <si>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</si>
  <si>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</si>
  <si>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</si>
  <si>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</si>
  <si>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</si>
  <si>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</si>
  <si>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</si>
  <si>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</si>
  <si>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</si>
  <si>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</si>
  <si>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</si>
  <si>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</si>
  <si>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</si>
  <si>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</si>
  <si>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</si>
  <si>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</si>
  <si>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</si>
  <si>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</si>
  <si>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</si>
  <si>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</si>
  <si>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</si>
  <si>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</si>
  <si>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</si>
  <si>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</si>
  <si>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</si>
  <si>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</si>
  <si>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</si>
  <si>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</si>
  <si>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</si>
  <si>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</si>
  <si>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</si>
  <si>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</si>
  <si>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</si>
  <si>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</si>
  <si>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</si>
  <si>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</si>
  <si>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</si>
  <si>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</si>
  <si>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</si>
  <si>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</si>
  <si>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</si>
  <si>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</si>
  <si>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</si>
  <si>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</si>
  <si>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</si>
  <si>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</si>
  <si>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</si>
  <si>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</si>
  <si>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</si>
  <si>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</si>
  <si>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</si>
  <si>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</si>
  <si>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</si>
  <si>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</si>
  <si>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</si>
  <si>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</si>
  <si>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</si>
  <si>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</si>
  <si>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</si>
  <si>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</si>
  <si>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</si>
  <si>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</si>
  <si>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</si>
  <si>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</si>
  <si>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</si>
  <si>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</si>
  <si>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</si>
  <si>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</si>
  <si>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</si>
  <si>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</si>
  <si>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</si>
  <si>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</si>
  <si>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</si>
  <si>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</si>
  <si>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</si>
  <si>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</si>
  <si>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</si>
  <si>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</si>
  <si>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</si>
  <si>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</si>
  <si>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</si>
  <si>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</si>
  <si>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</si>
  <si>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</si>
  <si>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</si>
  <si>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</si>
  <si>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</si>
  <si>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</si>
  <si>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</si>
  <si>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</si>
  <si>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</si>
  <si>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</si>
  <si>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</si>
  <si>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</si>
  <si>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</si>
  <si>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</si>
  <si>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</si>
  <si>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</si>
  <si>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</si>
  <si>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</si>
  <si>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</si>
  <si>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</si>
  <si>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</si>
  <si>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</si>
  <si>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</si>
  <si>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</si>
  <si>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</si>
  <si>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</si>
  <si>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</si>
  <si>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</si>
  <si>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</si>
  <si>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</si>
  <si>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</si>
  <si>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</si>
  <si>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</si>
  <si>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</si>
  <si>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</si>
  <si>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</si>
  <si>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</si>
  <si>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</si>
  <si>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</si>
  <si>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</si>
  <si>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</si>
  <si>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</si>
  <si>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</si>
  <si>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</si>
  <si>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</si>
  <si>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</si>
  <si>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</si>
  <si>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</si>
  <si>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</si>
  <si>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</si>
  <si>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</si>
  <si>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</si>
  <si>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</si>
  <si>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</si>
  <si>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</si>
  <si>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</si>
  <si>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</si>
  <si>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</si>
  <si>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</si>
  <si>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</si>
  <si>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</si>
  <si>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</si>
  <si>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</si>
  <si>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</si>
  <si>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</si>
  <si>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</si>
  <si>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</si>
  <si>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</si>
  <si>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</si>
  <si>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</si>
  <si>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</si>
  <si>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</si>
  <si>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</si>
  <si>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</si>
  <si>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</si>
  <si>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</si>
  <si>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</si>
  <si>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</si>
  <si>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</si>
  <si>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</si>
  <si>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</si>
  <si>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</si>
  <si>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</si>
  <si>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</si>
  <si>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</si>
  <si>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</si>
  <si>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</si>
  <si>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</si>
  <si>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</si>
  <si>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</si>
  <si>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</si>
  <si>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</si>
  <si>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</si>
  <si>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</si>
  <si>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</si>
  <si>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</si>
  <si>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</si>
  <si>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</si>
  <si>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</si>
  <si>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</si>
  <si>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</si>
  <si>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</si>
  <si>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</si>
  <si>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</si>
  <si>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</si>
  <si>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</si>
  <si>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</si>
  <si>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</si>
  <si>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</si>
  <si>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</si>
  <si>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</si>
  <si>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</si>
  <si>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</si>
  <si>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</si>
  <si>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</si>
  <si>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</si>
  <si>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</si>
  <si>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</si>
  <si>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</si>
  <si>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</si>
  <si>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</si>
  <si>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</si>
  <si>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</si>
  <si>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</si>
  <si>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</si>
  <si>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</si>
  <si>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</si>
  <si>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</si>
  <si>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</si>
  <si>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</si>
  <si>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</si>
  <si>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</si>
  <si>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</si>
  <si>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</si>
  <si>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</si>
  <si>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</si>
  <si>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</si>
  <si>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</si>
  <si>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</si>
  <si>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</si>
  <si>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</si>
  <si>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</si>
  <si>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</si>
  <si>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</si>
  <si>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</si>
  <si>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</si>
  <si>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</si>
  <si>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</si>
  <si>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</si>
  <si>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</si>
  <si>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</si>
  <si>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</si>
  <si>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</si>
  <si>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</si>
  <si>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</si>
  <si>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</si>
  <si>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</si>
  <si>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</si>
  <si>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</si>
  <si>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</si>
  <si>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</si>
  <si>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</si>
  <si>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</si>
  <si>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</si>
  <si>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</si>
  <si>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</si>
  <si>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</si>
  <si>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</si>
  <si>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</si>
  <si>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</si>
  <si>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</si>
  <si>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</si>
  <si>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</si>
  <si>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</si>
  <si>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</si>
  <si>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</si>
  <si>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</si>
  <si>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</si>
  <si>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</si>
  <si>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</si>
  <si>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</si>
  <si>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</si>
  <si>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</si>
  <si>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</si>
  <si>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</si>
  <si>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</si>
  <si>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</si>
  <si>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</si>
  <si>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</si>
  <si>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</si>
  <si>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</si>
  <si>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</si>
  <si>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</si>
  <si>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</si>
  <si>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</si>
  <si>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</si>
  <si>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</si>
  <si>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</si>
  <si>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</si>
  <si>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</si>
  <si>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</si>
  <si>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</si>
  <si>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</si>
  <si>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</si>
  <si>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</si>
  <si>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</si>
  <si>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</si>
  <si>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</si>
  <si>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</si>
  <si>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</si>
  <si>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</si>
  <si>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</si>
  <si>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</si>
  <si>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</si>
  <si>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</si>
  <si>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</si>
  <si>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</si>
  <si>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</si>
  <si>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</si>
  <si>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</si>
  <si>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</si>
  <si>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</si>
  <si>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</si>
  <si>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</si>
  <si>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</si>
  <si>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</si>
  <si>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</si>
  <si>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</si>
  <si>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</si>
  <si>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</si>
  <si>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</si>
  <si>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</si>
  <si>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</si>
  <si>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</si>
  <si>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</si>
  <si>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</si>
  <si>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</si>
  <si>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</si>
  <si>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</si>
  <si>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</si>
  <si>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</si>
  <si>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</si>
  <si>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</si>
  <si>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</si>
  <si>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</si>
  <si>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</si>
  <si>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</si>
  <si>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</si>
  <si>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</si>
  <si>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</si>
  <si>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</si>
  <si>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</si>
  <si>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</si>
  <si>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</si>
  <si>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</si>
  <si>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</si>
  <si>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</si>
  <si>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</si>
  <si>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</si>
  <si>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</si>
  <si>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</si>
  <si>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</si>
  <si>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</si>
  <si>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</si>
  <si>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</si>
  <si>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</si>
  <si>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</si>
  <si>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</si>
  <si>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</si>
  <si>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</si>
  <si>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</si>
  <si>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</si>
  <si>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</si>
  <si>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</si>
  <si>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</si>
  <si>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</si>
  <si>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</si>
  <si>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</si>
  <si>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</si>
  <si>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</si>
  <si>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</si>
  <si>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</si>
  <si>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</si>
  <si>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</si>
  <si>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</si>
  <si>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</si>
  <si>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</si>
  <si>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</si>
  <si>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</si>
  <si>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</si>
  <si>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</si>
  <si>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</si>
  <si>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</si>
  <si>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</si>
  <si>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</si>
  <si>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</si>
  <si>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</si>
  <si>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</si>
  <si>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</si>
  <si>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</si>
  <si>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</si>
  <si>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</si>
  <si>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</si>
  <si>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</si>
  <si>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</si>
  <si>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</si>
  <si>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</si>
  <si>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</si>
  <si>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</si>
  <si>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</si>
  <si>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</si>
  <si>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</si>
  <si>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</si>
  <si>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</si>
  <si>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</si>
  <si>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</si>
  <si>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</si>
  <si>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</si>
  <si>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</si>
  <si>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</si>
  <si>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</si>
  <si>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</si>
  <si>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</si>
  <si>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</si>
  <si>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</si>
  <si>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</si>
  <si>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</si>
  <si>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</si>
  <si>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</si>
  <si>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</si>
  <si>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</si>
  <si>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</si>
  <si>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</si>
  <si>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</si>
  <si>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</si>
  <si>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</si>
  <si>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</si>
  <si>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</si>
  <si>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</si>
  <si>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</si>
  <si>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</si>
  <si>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</si>
  <si>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</si>
  <si>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</si>
  <si>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</si>
  <si>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</si>
  <si>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</si>
  <si>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</si>
  <si>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</si>
  <si>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</si>
  <si>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</si>
  <si>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</si>
  <si>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</si>
  <si>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</si>
  <si>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</si>
  <si>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</si>
  <si>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</si>
  <si>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</si>
  <si>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</si>
  <si>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</si>
  <si>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</si>
  <si>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</si>
  <si>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</si>
  <si>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</si>
  <si>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</si>
  <si>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</si>
  <si>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</si>
  <si>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</si>
  <si>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</si>
  <si>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</si>
  <si>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</si>
  <si>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</si>
  <si>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</si>
  <si>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</si>
  <si>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</si>
  <si>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</si>
  <si>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</si>
  <si>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</si>
  <si>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</si>
  <si>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</si>
  <si>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</si>
  <si>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</si>
  <si>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</si>
  <si>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</si>
  <si>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</si>
  <si>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</si>
  <si>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</si>
  <si>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</si>
  <si>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</si>
  <si>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</si>
  <si>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</si>
  <si>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</si>
  <si>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</si>
  <si>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</si>
  <si>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</si>
  <si>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</si>
  <si>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</si>
  <si>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</si>
  <si>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</si>
  <si>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</si>
  <si>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</si>
  <si>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</si>
  <si>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</si>
  <si>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</si>
  <si>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</si>
  <si>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</si>
  <si>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</si>
  <si>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</si>
  <si>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</si>
  <si>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</si>
  <si>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</si>
  <si>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</si>
  <si>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</si>
  <si>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</si>
  <si>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</si>
  <si>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</si>
  <si>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</si>
  <si>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</si>
  <si>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</si>
  <si>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</si>
  <si>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</si>
  <si>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</si>
  <si>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</si>
  <si>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</si>
  <si>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</si>
  <si>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</si>
  <si>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</si>
  <si>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</si>
  <si>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</si>
  <si>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</si>
  <si>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</si>
  <si>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</si>
  <si>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</si>
  <si>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</si>
  <si>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</si>
  <si>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</si>
  <si>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</si>
  <si>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</si>
  <si>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</si>
  <si>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</si>
  <si>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</si>
  <si>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</si>
  <si>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</si>
  <si>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</si>
  <si>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</si>
  <si>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</si>
  <si>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</si>
  <si>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</si>
  <si>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</si>
  <si>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</si>
  <si>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</si>
  <si>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</si>
  <si>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</si>
  <si>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</si>
  <si>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</si>
  <si>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</si>
  <si>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</si>
  <si>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</si>
  <si>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</si>
  <si>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</si>
  <si>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</si>
  <si>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</si>
  <si>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</si>
  <si>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</si>
  <si>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</si>
  <si>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</si>
  <si>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</si>
  <si>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</si>
  <si>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</si>
  <si>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</si>
  <si>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</si>
  <si>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</si>
  <si>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</si>
  <si>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</si>
  <si>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</si>
  <si>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</si>
  <si>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</si>
  <si>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</si>
  <si>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</si>
  <si>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</si>
  <si>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</si>
  <si>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</si>
  <si>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</si>
  <si>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</si>
  <si>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</si>
  <si>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</si>
  <si>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</si>
  <si>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</si>
  <si>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</si>
  <si>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</si>
  <si>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</si>
  <si>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</si>
  <si>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</si>
  <si>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</si>
  <si>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</si>
  <si>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</si>
  <si>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</si>
  <si>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</si>
  <si>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</si>
  <si>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</si>
  <si>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</si>
  <si>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</si>
  <si>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</si>
  <si>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</si>
  <si>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</si>
  <si>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</si>
  <si>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</si>
  <si>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</si>
  <si>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</si>
  <si>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</si>
  <si>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</si>
  <si>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</si>
  <si>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</si>
  <si>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</si>
  <si>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</si>
  <si>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</si>
  <si>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</si>
  <si>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</si>
  <si>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</si>
  <si>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</si>
  <si>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</si>
  <si>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</si>
  <si>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</si>
  <si>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</si>
  <si>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</si>
  <si>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</si>
  <si>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</si>
  <si>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</si>
  <si>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</si>
  <si>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</si>
  <si>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</si>
  <si>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</si>
  <si>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</si>
  <si>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</si>
  <si>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</si>
  <si>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</si>
  <si>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</si>
  <si>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</si>
  <si>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</si>
  <si>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</si>
  <si>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</si>
  <si>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</si>
  <si>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</si>
  <si>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</si>
  <si>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</si>
  <si>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</si>
  <si>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</si>
  <si>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</si>
  <si>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</si>
  <si>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</si>
  <si>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</si>
  <si>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</si>
  <si>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</si>
  <si>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</si>
  <si>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</si>
  <si>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</si>
  <si>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</si>
  <si>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</si>
  <si>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</si>
  <si>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</si>
  <si>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</si>
  <si>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</si>
  <si>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</si>
  <si>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</si>
  <si>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</si>
  <si>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</si>
  <si>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</si>
  <si>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</si>
  <si>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</si>
  <si>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</si>
  <si>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</si>
  <si>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</si>
  <si>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</si>
  <si>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</si>
  <si>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</si>
  <si>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</si>
  <si>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</si>
  <si>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</si>
  <si>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</si>
  <si>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</si>
  <si>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</si>
  <si>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</si>
  <si>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</si>
  <si>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</si>
  <si>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</si>
  <si>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</si>
  <si>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</si>
  <si>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</si>
  <si>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</si>
  <si>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</si>
  <si>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</si>
  <si>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</si>
  <si>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</si>
  <si>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</si>
  <si>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</si>
  <si>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</si>
  <si>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</si>
  <si>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</si>
  <si>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</si>
  <si>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</si>
  <si>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</si>
  <si>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</si>
  <si>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</si>
  <si>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</si>
  <si>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</si>
  <si>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</si>
  <si>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</si>
  <si>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</si>
  <si>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</si>
  <si>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</si>
  <si>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</si>
  <si>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</si>
  <si>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</si>
  <si>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</si>
  <si>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</si>
  <si>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</si>
  <si>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</si>
  <si>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</si>
  <si>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</si>
  <si>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</si>
  <si>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</si>
  <si>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</si>
  <si>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</si>
  <si>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</si>
  <si>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</si>
  <si>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</si>
  <si>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</si>
  <si>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</si>
  <si>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</si>
  <si>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</si>
  <si>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</si>
  <si>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</si>
  <si>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</si>
  <si>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</si>
  <si>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</si>
  <si>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</si>
  <si>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</si>
  <si>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</si>
  <si>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</si>
  <si>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</si>
  <si>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</si>
  <si>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</si>
  <si>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</si>
  <si>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</si>
  <si>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</si>
  <si>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</si>
  <si>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</si>
  <si>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</si>
  <si>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</si>
  <si>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</si>
  <si>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</si>
  <si>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</si>
  <si>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</si>
  <si>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</si>
  <si>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</si>
  <si>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</si>
  <si>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</si>
  <si>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</si>
  <si>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</si>
  <si>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</si>
  <si>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</si>
  <si>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</si>
  <si>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</si>
  <si>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</si>
  <si>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</si>
  <si>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</si>
  <si>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</si>
  <si>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</si>
  <si>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</si>
  <si>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</si>
  <si>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</si>
  <si>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</si>
  <si>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</si>
  <si>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</si>
  <si>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</si>
  <si>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</si>
  <si>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</si>
  <si>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</si>
  <si>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</si>
  <si>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</si>
  <si>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</si>
  <si>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</si>
  <si>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</si>
  <si>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</si>
  <si>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</si>
  <si>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</si>
  <si>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</si>
  <si>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</si>
  <si>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</si>
  <si>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</si>
  <si>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</si>
  <si>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</si>
  <si>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</si>
  <si>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</si>
  <si>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</si>
  <si>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</si>
  <si>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</si>
  <si>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</si>
  <si>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</si>
  <si>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</si>
  <si>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</si>
  <si>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</si>
  <si>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</si>
  <si>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</si>
  <si>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</si>
  <si>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</si>
  <si>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</si>
  <si>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</si>
  <si>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</si>
  <si>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</si>
  <si>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</si>
  <si>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</si>
  <si>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</si>
  <si>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</si>
  <si>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</si>
  <si>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</si>
  <si>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</si>
  <si>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</si>
  <si>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</si>
  <si>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</si>
  <si>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</si>
  <si>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</si>
  <si>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</si>
  <si>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</si>
  <si>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</si>
  <si>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</si>
  <si>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</si>
  <si>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</si>
  <si>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</si>
  <si>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</si>
  <si>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</si>
  <si>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</si>
  <si>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</si>
  <si>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</si>
  <si>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</si>
  <si>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</si>
  <si>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</si>
  <si>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</si>
  <si>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</si>
  <si>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</si>
  <si>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</si>
  <si>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</si>
  <si>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</si>
  <si>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</si>
  <si>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</si>
  <si>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</si>
  <si>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</si>
  <si>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</si>
  <si>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</si>
  <si>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</si>
  <si>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</si>
  <si>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</si>
  <si>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</si>
  <si>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</si>
  <si>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</si>
  <si>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</si>
  <si>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</si>
  <si>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</si>
  <si>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</si>
  <si>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</si>
  <si>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</si>
  <si>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</si>
  <si>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</si>
  <si>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</si>
  <si>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</si>
  <si>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</si>
  <si>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</si>
  <si>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</si>
  <si>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</si>
  <si>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</si>
  <si>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</si>
  <si>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</si>
  <si>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</si>
  <si>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</si>
  <si>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</si>
  <si>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</si>
  <si>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</si>
  <si>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</si>
  <si>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</si>
  <si>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</si>
  <si>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</si>
  <si>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</si>
  <si>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</si>
  <si>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</si>
  <si>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</si>
  <si>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</si>
  <si>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</si>
  <si>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</si>
  <si>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</si>
  <si>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</si>
  <si>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</si>
  <si>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</si>
  <si>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</si>
  <si>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</si>
  <si>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</si>
  <si>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</si>
  <si>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</si>
  <si>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</si>
  <si>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</si>
  <si>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</si>
  <si>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</si>
  <si>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</si>
  <si>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</si>
  <si>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</si>
  <si>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</si>
  <si>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</si>
  <si>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</si>
  <si>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</si>
  <si>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</si>
  <si>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</si>
  <si>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</si>
  <si>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</si>
  <si>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</si>
  <si>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</si>
  <si>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</si>
  <si>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</si>
  <si>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</si>
  <si>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</si>
  <si>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</si>
  <si>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</si>
  <si>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</si>
  <si>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</si>
  <si>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</si>
  <si>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</si>
  <si>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</si>
  <si>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</si>
  <si>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</si>
  <si>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</si>
  <si>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</si>
  <si>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</si>
  <si>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</si>
  <si>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</si>
  <si>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</si>
  <si>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</si>
  <si>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</si>
  <si>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</si>
  <si>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</si>
  <si>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</si>
  <si>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</si>
  <si>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</si>
  <si>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</si>
  <si>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</si>
  <si>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</si>
  <si>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</si>
  <si>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</si>
  <si>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</si>
  <si>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</si>
  <si>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</si>
  <si>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</si>
  <si>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</si>
  <si>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</si>
  <si>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</si>
  <si>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</si>
  <si>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</si>
  <si>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</si>
  <si>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</si>
  <si>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</si>
  <si>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</si>
  <si>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</si>
  <si>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</si>
  <si>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</si>
  <si>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</si>
  <si>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</si>
  <si>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</si>
  <si>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</si>
  <si>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</si>
  <si>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</si>
  <si>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</si>
  <si>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</si>
  <si>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</si>
  <si>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</si>
  <si>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</si>
  <si>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</si>
  <si>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</si>
  <si>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</si>
  <si>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</si>
  <si>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</si>
  <si>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</si>
  <si>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</si>
  <si>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</si>
  <si>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</si>
  <si>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</si>
  <si>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</si>
  <si>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</si>
  <si>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</si>
  <si>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</si>
  <si>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</si>
  <si>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</si>
  <si>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</si>
  <si>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</si>
  <si>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</si>
  <si>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</si>
  <si>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</si>
  <si>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</si>
  <si>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</si>
  <si>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</si>
  <si>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</si>
  <si>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</si>
  <si>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</si>
  <si>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</si>
  <si>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</si>
  <si>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</si>
  <si>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</si>
  <si>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</si>
  <si>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</si>
  <si>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</si>
  <si>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</si>
  <si>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</si>
  <si>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</si>
  <si>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</si>
  <si>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</si>
  <si>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</si>
  <si>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</si>
  <si>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</si>
  <si>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</si>
  <si>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</si>
  <si>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</si>
  <si>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</si>
  <si>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</si>
  <si>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</si>
  <si>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</si>
  <si>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</si>
  <si>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</si>
  <si>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</si>
  <si>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</si>
  <si>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</si>
  <si>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</si>
  <si>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</si>
  <si>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</si>
  <si>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</si>
  <si>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</si>
  <si>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</si>
  <si>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</si>
  <si>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</si>
  <si>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</si>
  <si>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</si>
  <si>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</si>
  <si>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</si>
  <si>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</si>
  <si>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</si>
  <si>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</si>
  <si>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</si>
  <si>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</si>
  <si>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</si>
  <si>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</si>
  <si>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</si>
  <si>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</si>
  <si>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</si>
  <si>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</si>
  <si>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</si>
  <si>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</si>
  <si>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</si>
  <si>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</si>
  <si>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</si>
  <si>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</si>
  <si>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</si>
  <si>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</si>
  <si>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</si>
  <si>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</si>
  <si>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</si>
  <si>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</si>
  <si>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</si>
  <si>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</si>
  <si>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</si>
  <si>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</si>
  <si>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</si>
  <si>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</si>
  <si>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</si>
  <si>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</si>
  <si>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</si>
  <si>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</si>
  <si>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</si>
  <si>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</si>
  <si>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</si>
  <si>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</si>
  <si>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</si>
  <si>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</si>
  <si>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</si>
  <si>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</si>
  <si>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</si>
  <si>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</si>
  <si>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</si>
  <si>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</si>
  <si>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</si>
  <si>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</si>
  <si>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</si>
  <si>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</si>
  <si>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</si>
  <si>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</si>
  <si>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</si>
  <si>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</si>
  <si>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</si>
  <si>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</si>
  <si>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</si>
  <si>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</si>
  <si>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</si>
  <si>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</si>
  <si>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</si>
  <si>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</si>
  <si>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</si>
  <si>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</si>
  <si>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</si>
  <si>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</si>
  <si>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</si>
  <si>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</si>
  <si>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</si>
  <si>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</si>
  <si>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</si>
  <si>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</si>
  <si>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</si>
  <si>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</si>
  <si>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</si>
  <si>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</si>
  <si>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</si>
  <si>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</si>
  <si>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</si>
  <si>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</si>
  <si>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</si>
  <si>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</si>
  <si>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</si>
  <si>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</si>
  <si>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</si>
  <si>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</si>
  <si>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</si>
  <si>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</si>
  <si>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</si>
  <si>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</si>
  <si>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</si>
  <si>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</si>
  <si>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</si>
  <si>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</si>
  <si>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</si>
  <si>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</si>
  <si>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</si>
  <si>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</si>
  <si>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</si>
  <si>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</si>
  <si>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</si>
  <si>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</si>
  <si>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</si>
  <si>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</si>
  <si>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</si>
  <si>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</si>
  <si>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</si>
  <si>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</si>
  <si>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</si>
  <si>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</si>
  <si>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</si>
  <si>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</si>
  <si>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</si>
  <si>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</si>
  <si>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</si>
  <si>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</si>
  <si>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</si>
  <si>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</si>
  <si>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</si>
  <si>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</si>
  <si>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</si>
  <si>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</si>
  <si>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</si>
  <si>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</si>
  <si>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</si>
  <si>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</si>
  <si>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</si>
  <si>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</si>
  <si>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</si>
  <si>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</si>
  <si>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</si>
  <si>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</si>
  <si>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</si>
  <si>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</si>
  <si>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</si>
  <si>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</si>
  <si>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</si>
  <si>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</si>
  <si>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</si>
  <si>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</si>
  <si>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</si>
  <si>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</si>
  <si>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</si>
  <si>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</si>
  <si>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</si>
  <si>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</si>
  <si>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</si>
  <si>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</si>
  <si>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</si>
  <si>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</si>
  <si>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</si>
  <si>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</si>
  <si>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</si>
  <si>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</si>
  <si>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</si>
  <si>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</si>
  <si>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</si>
  <si>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</si>
  <si>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</si>
  <si>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</si>
  <si>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</si>
  <si>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</si>
  <si>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</si>
  <si>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</si>
  <si>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</si>
  <si>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</si>
  <si>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</si>
  <si>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</si>
  <si>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</si>
  <si>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</si>
  <si>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</si>
  <si>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</si>
  <si>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</si>
  <si>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</si>
  <si>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</si>
  <si>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</si>
  <si>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</si>
  <si>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</si>
  <si>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</si>
  <si>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</si>
  <si>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</si>
  <si>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</si>
  <si>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</si>
  <si>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</si>
  <si>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</si>
  <si>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</si>
  <si>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</si>
  <si>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</si>
  <si>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</si>
  <si>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</si>
  <si>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</si>
  <si>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</si>
  <si>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</si>
  <si>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</si>
  <si>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</si>
  <si>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</si>
  <si>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</si>
  <si>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</si>
  <si>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</si>
  <si>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</si>
  <si>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</si>
  <si>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</si>
  <si>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</si>
  <si>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</si>
  <si>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</si>
  <si>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</si>
  <si>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</si>
  <si>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</si>
  <si>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</si>
  <si>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</si>
  <si>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</si>
  <si>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</si>
  <si>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</si>
  <si>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</si>
  <si>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</si>
  <si>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</si>
  <si>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</si>
  <si>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</si>
  <si>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</si>
  <si>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</si>
  <si>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</si>
  <si>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</si>
  <si>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</si>
  <si>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</si>
  <si>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</si>
  <si>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</si>
  <si>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</si>
  <si>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</si>
  <si>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</si>
  <si>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</si>
  <si>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</si>
  <si>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</si>
  <si>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</si>
  <si>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</si>
  <si>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</si>
  <si>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</si>
  <si>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</si>
  <si>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</si>
  <si>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</si>
  <si>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</si>
  <si>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</si>
  <si>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</si>
  <si>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</si>
  <si>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</si>
  <si>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</si>
  <si>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</si>
  <si>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</si>
  <si>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</si>
  <si>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</si>
  <si>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</si>
  <si>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</si>
  <si>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</si>
  <si>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</si>
  <si>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</si>
  <si>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</si>
  <si>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</si>
  <si>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</si>
  <si>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</si>
  <si>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</si>
  <si>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</si>
  <si>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</si>
  <si>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</si>
  <si>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</si>
  <si>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</si>
  <si>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</si>
  <si>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</si>
  <si>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</si>
  <si>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</si>
  <si>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</si>
  <si>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</si>
  <si>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</si>
  <si>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</si>
  <si>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</si>
  <si>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</si>
  <si>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</si>
  <si>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</si>
  <si>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</si>
  <si>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</si>
  <si>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</si>
  <si>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</si>
  <si>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</si>
  <si>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</si>
  <si>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</si>
  <si>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</si>
  <si>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</si>
  <si>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</si>
  <si>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</si>
  <si>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</si>
  <si>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</si>
  <si>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</si>
  <si>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</si>
  <si>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</si>
  <si>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</si>
  <si>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</si>
  <si>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</si>
  <si>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</si>
  <si>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</si>
  <si>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</si>
  <si>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</si>
  <si>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</si>
  <si>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</si>
  <si>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</si>
  <si>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</si>
  <si>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</si>
  <si>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</si>
  <si>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</si>
  <si>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</si>
  <si>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</si>
  <si>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</si>
  <si>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</si>
  <si>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</si>
  <si>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</si>
  <si>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</si>
  <si>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</si>
  <si>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</si>
  <si>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</si>
  <si>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</si>
  <si>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</si>
  <si>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</si>
  <si>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</si>
  <si>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</si>
  <si>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</si>
  <si>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</si>
  <si>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</si>
  <si>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</si>
  <si>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</si>
  <si>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</si>
  <si>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</si>
  <si>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</si>
  <si>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</si>
  <si>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</si>
  <si>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</si>
  <si>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</si>
  <si>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</si>
  <si>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</si>
  <si>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</si>
  <si>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</si>
  <si>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</si>
  <si>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</si>
  <si>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</si>
  <si>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</si>
  <si>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</si>
  <si>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</si>
  <si>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</si>
  <si>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</si>
  <si>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</si>
  <si>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</si>
  <si>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</si>
  <si>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</si>
  <si>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</si>
  <si>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</si>
  <si>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</si>
  <si>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</si>
  <si>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</si>
  <si>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</si>
  <si>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</si>
  <si>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</si>
  <si>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</si>
  <si>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</si>
  <si>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</si>
  <si>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</si>
  <si>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</si>
  <si>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</si>
  <si>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</si>
  <si>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</si>
  <si>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</si>
  <si>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</si>
  <si>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</si>
  <si>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</si>
  <si>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</si>
  <si>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</si>
  <si>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</si>
  <si>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</si>
  <si>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</si>
  <si>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</si>
  <si>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</si>
  <si>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</si>
  <si>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</si>
  <si>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</si>
  <si>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</si>
  <si>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</si>
  <si>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</si>
  <si>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</si>
  <si>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</si>
  <si>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</si>
  <si>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</si>
  <si>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</si>
  <si>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</si>
  <si>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</si>
  <si>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</si>
  <si>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</si>
  <si>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</si>
  <si>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</si>
  <si>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</si>
  <si>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</si>
  <si>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</si>
  <si>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</si>
  <si>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</si>
  <si>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</si>
  <si>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</si>
  <si>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</si>
  <si>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</si>
  <si>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</si>
  <si>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</si>
  <si>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</si>
  <si>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</si>
  <si>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</si>
  <si>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</si>
  <si>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</si>
  <si>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</si>
  <si>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</si>
  <si>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</si>
  <si>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</si>
  <si>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</si>
  <si>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</si>
  <si>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</si>
  <si>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</si>
  <si>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</si>
  <si>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</si>
  <si>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</si>
  <si>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</si>
  <si>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</si>
  <si>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</si>
  <si>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</si>
  <si>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</si>
  <si>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</si>
  <si>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</si>
  <si>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</si>
  <si>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</si>
  <si>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</si>
  <si>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</si>
  <si>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</si>
  <si>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</si>
  <si>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</si>
  <si>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</si>
  <si>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</si>
  <si>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</si>
  <si>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</si>
  <si>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</si>
  <si>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</si>
  <si>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</si>
  <si>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</si>
  <si>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</si>
  <si>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</si>
  <si>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</si>
  <si>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</si>
  <si>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</si>
  <si>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</si>
  <si>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</si>
  <si>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</si>
  <si>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</si>
  <si>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</si>
  <si>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</si>
  <si>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</si>
  <si>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</si>
  <si>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</si>
  <si>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</si>
  <si>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</si>
  <si>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</si>
  <si>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</si>
  <si>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</si>
  <si>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</si>
  <si>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</si>
  <si>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</si>
  <si>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</si>
  <si>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</si>
  <si>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</si>
  <si>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</si>
  <si>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</si>
  <si>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</si>
  <si>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</si>
  <si>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</si>
  <si>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</si>
  <si>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</si>
  <si>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</si>
  <si>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</si>
  <si>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</si>
  <si>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</si>
  <si>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</si>
  <si>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</si>
  <si>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</si>
  <si>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</si>
  <si>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</si>
  <si>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</si>
  <si>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</si>
  <si>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</si>
  <si>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</si>
  <si>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</si>
  <si>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</si>
  <si>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</si>
  <si>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</si>
  <si>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</si>
  <si>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</si>
  <si>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</si>
  <si>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</si>
  <si>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</si>
  <si>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</si>
  <si>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</si>
  <si>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</si>
  <si>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</si>
  <si>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</si>
  <si>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</si>
  <si>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</si>
  <si>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</si>
  <si>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</si>
  <si>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</si>
  <si>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</si>
  <si>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</si>
  <si>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</si>
  <si>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</si>
  <si>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</si>
  <si>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</si>
  <si>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</si>
  <si>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</si>
  <si>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</si>
  <si>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</si>
  <si>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</si>
  <si>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</si>
  <si>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</si>
  <si>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</si>
  <si>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</si>
  <si>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</si>
  <si>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</si>
  <si>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</si>
  <si>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</si>
  <si>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</si>
  <si>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</si>
  <si>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</si>
  <si>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</si>
  <si>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</si>
  <si>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</si>
  <si>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</si>
  <si>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</si>
  <si>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</si>
  <si>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</si>
  <si>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</si>
  <si>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</si>
  <si>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</si>
  <si>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</si>
  <si>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</si>
  <si>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</si>
  <si>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</si>
  <si>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</si>
  <si>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</si>
  <si>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</si>
  <si>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</si>
  <si>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</si>
  <si>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</si>
  <si>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</si>
  <si>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</si>
  <si>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</si>
  <si>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</si>
  <si>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</si>
  <si>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</si>
  <si>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</si>
  <si>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</si>
  <si>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</si>
  <si>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</si>
  <si>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</si>
  <si>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</si>
  <si>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</si>
  <si>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</si>
  <si>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</si>
  <si>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</si>
  <si>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</si>
  <si>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</si>
  <si>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</si>
  <si>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</si>
  <si>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</si>
  <si>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</si>
  <si>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</si>
  <si>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</si>
  <si>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</si>
  <si>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</si>
  <si>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</si>
  <si>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</si>
  <si>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</si>
  <si>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</si>
  <si>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</si>
  <si>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</si>
  <si>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</si>
  <si>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</si>
  <si>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</si>
  <si>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</si>
  <si>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</si>
  <si>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</si>
  <si>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</si>
  <si>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</si>
  <si>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</si>
  <si>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</si>
  <si>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</si>
  <si>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</si>
  <si>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</si>
  <si>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</si>
  <si>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</si>
  <si>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</si>
  <si>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</si>
  <si>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</si>
  <si>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</si>
  <si>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</si>
  <si>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</si>
  <si>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</si>
  <si>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</si>
  <si>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</si>
  <si>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</si>
  <si>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</si>
  <si>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</si>
  <si>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</si>
  <si>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</si>
  <si>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</si>
  <si>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</si>
  <si>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</si>
  <si>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</si>
  <si>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</si>
  <si>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</si>
  <si>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</si>
  <si>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</si>
  <si>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</si>
  <si>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</si>
  <si>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</si>
  <si>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</si>
  <si>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</si>
  <si>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</si>
  <si>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</si>
  <si>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</si>
  <si>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</si>
  <si>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</si>
  <si>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</si>
  <si>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</si>
  <si>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</si>
  <si>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</si>
  <si>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</si>
  <si>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</si>
  <si>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</si>
  <si>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</si>
  <si>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</si>
  <si>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</si>
  <si>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</si>
  <si>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</si>
  <si>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</si>
  <si>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</si>
  <si>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</si>
  <si>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</si>
  <si>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</si>
  <si>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</si>
  <si>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</si>
  <si>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</si>
  <si>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</si>
  <si>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</si>
  <si>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</si>
  <si>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</si>
  <si>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</si>
  <si>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</si>
  <si>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</si>
  <si>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</si>
  <si>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</si>
  <si>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</si>
  <si>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</si>
  <si>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</si>
  <si>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</si>
  <si>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</si>
  <si>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</si>
  <si>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</si>
  <si>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</si>
  <si>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</si>
  <si>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</si>
  <si>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</si>
  <si>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</si>
  <si>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</si>
  <si>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</si>
  <si>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</si>
  <si>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</si>
  <si>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</si>
  <si>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</si>
  <si>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</si>
  <si>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</si>
  <si>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</si>
  <si>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</si>
  <si>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</si>
  <si>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</si>
  <si>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</si>
  <si>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</si>
  <si>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</si>
  <si>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</si>
  <si>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</si>
  <si>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</si>
  <si>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</si>
  <si>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</si>
  <si>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</si>
  <si>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</si>
  <si>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</si>
  <si>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</si>
  <si>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</si>
  <si>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</si>
  <si>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</si>
  <si>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</si>
  <si>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</si>
  <si>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</si>
  <si>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</si>
  <si>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</si>
  <si>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</si>
  <si>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</si>
  <si>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</si>
  <si>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</si>
  <si>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</si>
  <si>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</si>
  <si>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</si>
  <si>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</si>
  <si>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</si>
  <si>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</si>
  <si>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</si>
  <si>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</si>
  <si>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</si>
  <si>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</si>
  <si>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</si>
  <si>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</si>
  <si>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</si>
  <si>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</si>
  <si>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</si>
  <si>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</si>
  <si>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</si>
  <si>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</si>
  <si>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</si>
  <si>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</si>
  <si>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</si>
  <si>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</si>
  <si>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</si>
  <si>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</si>
  <si>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</si>
  <si>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</si>
  <si>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</si>
  <si>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</si>
  <si>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</si>
  <si>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</si>
  <si>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</si>
  <si>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</si>
  <si>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</si>
  <si>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</si>
  <si>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</si>
  <si>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</si>
  <si>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</si>
  <si>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</si>
  <si>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</si>
  <si>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</si>
  <si>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</si>
  <si>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</si>
  <si>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</si>
  <si>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</si>
  <si>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</si>
  <si>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</si>
  <si>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</si>
  <si>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</si>
  <si>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</si>
  <si>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</si>
  <si>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</si>
  <si>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</si>
  <si>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</si>
  <si>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</si>
  <si>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</si>
  <si>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</si>
  <si>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</si>
  <si>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</si>
  <si>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</si>
  <si>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</si>
  <si>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</si>
  <si>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</si>
  <si>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</si>
  <si>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</si>
  <si>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</si>
  <si>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</si>
  <si>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</si>
  <si>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</si>
  <si>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</si>
  <si>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</si>
  <si>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</si>
  <si>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</si>
  <si>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</si>
  <si>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</si>
  <si>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</si>
  <si>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</si>
  <si>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</si>
  <si>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</si>
  <si>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</si>
  <si>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</si>
  <si>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</si>
  <si>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</si>
  <si>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</si>
  <si>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</si>
  <si>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</si>
  <si>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</si>
  <si>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</si>
  <si>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</si>
  <si>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</si>
  <si>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</si>
  <si>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</si>
  <si>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</si>
  <si>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</si>
  <si>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</si>
  <si>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</si>
  <si>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</si>
  <si>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</si>
  <si>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</si>
  <si>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</si>
  <si>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</si>
  <si>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</si>
  <si>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</si>
  <si>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</si>
  <si>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</si>
  <si>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</si>
  <si>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</si>
  <si>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</si>
  <si>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</si>
  <si>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</si>
  <si>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</si>
  <si>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</si>
  <si>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</si>
  <si>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</si>
  <si>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</si>
  <si>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</si>
  <si>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</si>
  <si>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</si>
  <si>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</si>
  <si>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</si>
  <si>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</si>
  <si>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</si>
  <si>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</si>
  <si>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</si>
  <si>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</si>
  <si>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</si>
  <si>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</si>
  <si>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</si>
  <si>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</si>
  <si>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</si>
  <si>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</si>
  <si>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</si>
  <si>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</si>
  <si>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</si>
  <si>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</si>
  <si>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</si>
  <si>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</si>
  <si>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</si>
  <si>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</si>
  <si>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</si>
  <si>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</si>
  <si>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</si>
  <si>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</si>
  <si>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</si>
  <si>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</si>
  <si>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</si>
  <si>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</si>
  <si>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</si>
  <si>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</si>
  <si>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</si>
  <si>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</si>
  <si>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</si>
  <si>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</si>
  <si>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</si>
  <si>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</si>
  <si>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</si>
  <si>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</si>
  <si>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</si>
  <si>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</si>
  <si>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</si>
  <si>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</si>
  <si>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</si>
  <si>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</si>
  <si>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</si>
  <si>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</si>
  <si>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</si>
  <si>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</si>
  <si>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</si>
  <si>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</si>
  <si>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</si>
  <si>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</si>
  <si>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</si>
  <si>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</si>
  <si>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</si>
  <si>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</si>
  <si>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</si>
  <si>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</si>
  <si>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</si>
  <si>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</si>
  <si>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</si>
  <si>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</si>
  <si>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</si>
  <si>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</si>
  <si>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</si>
  <si>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</si>
  <si>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</si>
  <si>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</si>
  <si>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</si>
  <si>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</si>
  <si>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</si>
  <si>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</si>
  <si>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</si>
  <si>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</si>
  <si>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</si>
  <si>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</si>
  <si>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</si>
  <si>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</si>
  <si>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</si>
  <si>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</si>
  <si>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</si>
  <si>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</si>
  <si>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</si>
  <si>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</si>
  <si>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</si>
  <si>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</si>
  <si>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</si>
  <si>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</si>
  <si>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</si>
  <si>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</si>
  <si>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</si>
  <si>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</si>
  <si>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</si>
  <si>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</si>
  <si>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</si>
  <si>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</si>
  <si>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</si>
  <si>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</si>
  <si>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</si>
  <si>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</si>
  <si>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</si>
  <si>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</si>
  <si>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</si>
  <si>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</si>
  <si>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</si>
  <si>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</si>
  <si>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</si>
  <si>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</si>
  <si>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</si>
  <si>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</si>
  <si>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</si>
  <si>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</si>
  <si>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</si>
  <si>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</si>
  <si>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</si>
  <si>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</si>
  <si>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</si>
  <si>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</si>
  <si>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</si>
  <si>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</si>
  <si>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</si>
  <si>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</si>
  <si>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</si>
  <si>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</si>
  <si>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</si>
  <si>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</si>
  <si>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</si>
  <si>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</si>
  <si>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</si>
  <si>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</si>
  <si>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</si>
  <si>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</si>
  <si>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</si>
  <si>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</si>
  <si>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</si>
  <si>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</si>
  <si>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</si>
  <si>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</si>
  <si>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</si>
  <si>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</si>
  <si>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</si>
  <si>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</si>
  <si>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</si>
  <si>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</si>
  <si>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</si>
  <si>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</si>
  <si>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</si>
  <si>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</si>
  <si>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</si>
  <si>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</si>
  <si>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</si>
  <si>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</si>
  <si>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</si>
  <si>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</si>
  <si>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</si>
  <si>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</si>
  <si>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</si>
  <si>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</si>
  <si>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</si>
  <si>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</si>
  <si>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</si>
  <si>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</si>
  <si>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</si>
  <si>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</si>
  <si>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</si>
  <si>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</si>
  <si>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</si>
  <si>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</si>
  <si>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</si>
  <si>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</si>
  <si>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</si>
  <si>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</si>
  <si>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</si>
  <si>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</si>
  <si>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</si>
  <si>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</si>
  <si>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</si>
  <si>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</si>
  <si>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</si>
  <si>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</si>
  <si>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</si>
  <si>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</si>
  <si>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</si>
  <si>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</si>
  <si>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</si>
  <si>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</si>
  <si>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</si>
  <si>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</si>
  <si>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</si>
  <si>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</si>
  <si>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</si>
  <si>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</si>
  <si>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</si>
  <si>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</si>
  <si>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</si>
  <si>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</si>
  <si>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</si>
  <si>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</si>
  <si>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</si>
  <si>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</si>
  <si>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</si>
  <si>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</si>
  <si>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</si>
  <si>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</si>
  <si>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</si>
  <si>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</si>
  <si>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</si>
  <si>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</si>
  <si>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</si>
  <si>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</si>
  <si>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</si>
  <si>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</si>
  <si>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</si>
  <si>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</si>
  <si>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</si>
  <si>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</si>
  <si>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</si>
  <si>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</si>
  <si>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</si>
  <si>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</si>
  <si>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</si>
  <si>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</si>
  <si>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</si>
  <si>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</si>
  <si>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</si>
  <si>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</si>
  <si>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</si>
  <si>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</si>
  <si>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</si>
  <si>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</si>
  <si>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</si>
  <si>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</si>
  <si>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</si>
  <si>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</si>
  <si>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</si>
  <si>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</si>
  <si>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</si>
  <si>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</si>
  <si>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</si>
  <si>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</si>
  <si>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</si>
  <si>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</si>
  <si>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</si>
  <si>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</si>
  <si>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</si>
  <si>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</si>
  <si>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</si>
  <si>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</si>
  <si>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</si>
  <si>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</si>
  <si>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</si>
  <si>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</si>
  <si>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</si>
  <si>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</si>
  <si>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</si>
  <si>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</si>
  <si>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</si>
  <si>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</si>
  <si>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</si>
  <si>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</si>
  <si>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</si>
  <si>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</si>
  <si>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</si>
  <si>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</si>
  <si>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</si>
  <si>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</si>
  <si>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</si>
  <si>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</si>
  <si>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</si>
  <si>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</si>
  <si>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</si>
  <si>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</si>
  <si>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</si>
  <si>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</si>
  <si>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</si>
  <si>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</si>
  <si>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</si>
  <si>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</si>
  <si>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</si>
  <si>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</si>
  <si>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</si>
  <si>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</si>
  <si>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</si>
  <si>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</si>
  <si>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</si>
  <si>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</si>
  <si>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</si>
  <si>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</si>
  <si>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</si>
  <si>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</si>
  <si>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</si>
  <si>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</si>
  <si>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</si>
  <si>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</si>
  <si>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</si>
  <si>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</si>
  <si>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</si>
  <si>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</si>
  <si>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</si>
  <si>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</si>
  <si>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</si>
  <si>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</si>
  <si>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</si>
  <si>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</si>
  <si>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</si>
  <si>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</si>
  <si>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</si>
  <si>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</si>
  <si>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</si>
  <si>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</si>
  <si>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</si>
  <si>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</si>
  <si>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</si>
  <si>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</si>
  <si>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</si>
  <si>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</si>
  <si>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</si>
  <si>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</si>
  <si>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</si>
  <si>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</si>
  <si>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</si>
  <si>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</si>
  <si>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</si>
  <si>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</si>
  <si>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</si>
  <si>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</si>
  <si>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</si>
  <si>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</si>
  <si>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</si>
  <si>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</si>
  <si>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</si>
  <si>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</si>
  <si>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</si>
  <si>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</si>
  <si>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</si>
  <si>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</si>
  <si>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</si>
  <si>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</si>
  <si>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</si>
  <si>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</si>
  <si>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</si>
  <si>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</si>
  <si>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</si>
  <si>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</si>
  <si>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</si>
  <si>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</si>
  <si>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</si>
  <si>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</si>
  <si>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</si>
  <si>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</si>
  <si>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</si>
  <si>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</si>
  <si>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</si>
  <si>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</si>
  <si>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</si>
  <si>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</si>
  <si>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</si>
  <si>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</si>
  <si>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</si>
  <si>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</si>
  <si>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</si>
  <si>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</si>
  <si>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</si>
  <si>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</si>
  <si>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</si>
  <si>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</si>
  <si>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</si>
  <si>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</si>
  <si>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</si>
  <si>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</si>
  <si>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</si>
  <si>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</si>
  <si>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</si>
  <si>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</si>
  <si>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</si>
  <si>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</si>
  <si>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</si>
  <si>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</si>
  <si>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</si>
  <si>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</si>
  <si>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</si>
  <si>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</si>
  <si>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</si>
  <si>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</si>
  <si>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</si>
  <si>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</si>
  <si>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</si>
  <si>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</si>
  <si>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</si>
  <si>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</si>
  <si>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</si>
  <si>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</si>
  <si>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</si>
  <si>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</si>
  <si>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</si>
  <si>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</si>
  <si>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</si>
  <si>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</si>
  <si>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</si>
  <si>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</si>
  <si>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</si>
  <si>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</si>
  <si>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</si>
  <si>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</si>
  <si>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</si>
  <si>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</si>
  <si>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</si>
  <si>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</si>
  <si>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</si>
  <si>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</si>
  <si>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</si>
  <si>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</si>
  <si>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</si>
  <si>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</si>
  <si>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</si>
  <si>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</si>
  <si>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</si>
  <si>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</si>
  <si>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</si>
  <si>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</si>
  <si>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</si>
  <si>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</si>
  <si>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</si>
  <si>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</si>
  <si>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</si>
  <si>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</si>
  <si>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</si>
  <si>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</si>
  <si>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</si>
  <si>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</si>
  <si>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</si>
  <si>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</si>
  <si>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</si>
  <si>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</si>
  <si>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</si>
  <si>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</si>
  <si>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</si>
  <si>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</si>
  <si>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</si>
  <si>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</si>
  <si>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</si>
  <si>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</si>
  <si>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</si>
  <si>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</si>
  <si>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</si>
  <si>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</si>
  <si>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</si>
  <si>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</si>
  <si>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</si>
  <si>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</si>
  <si>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</si>
  <si>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</si>
  <si>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</si>
  <si>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</si>
  <si>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</si>
  <si>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</si>
  <si>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</si>
  <si>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</si>
  <si>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</si>
  <si>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</si>
  <si>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</si>
  <si>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</si>
  <si>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</si>
  <si>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</si>
  <si>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</si>
  <si>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</si>
  <si>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</si>
  <si>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</si>
  <si>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</si>
  <si>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</si>
  <si>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</si>
  <si>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</si>
  <si>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</si>
  <si>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</si>
  <si>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</si>
  <si>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</si>
  <si>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</si>
  <si>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</si>
  <si>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</si>
  <si>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</si>
  <si>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</si>
  <si>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</si>
  <si>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</si>
  <si>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</si>
  <si>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</si>
  <si>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</si>
  <si>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</si>
  <si>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</si>
  <si>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</si>
  <si>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</si>
  <si>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</si>
  <si>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</si>
  <si>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</si>
  <si>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</si>
  <si>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</si>
  <si>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</si>
  <si>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</si>
  <si>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</si>
  <si>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</si>
  <si>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</si>
  <si>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</si>
  <si>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</si>
  <si>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</si>
  <si>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</si>
  <si>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</si>
  <si>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</si>
  <si>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</si>
  <si>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</si>
  <si>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</si>
  <si>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</si>
  <si>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</si>
  <si>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</si>
  <si>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</si>
  <si>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</si>
  <si>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</si>
  <si>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</si>
  <si>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</si>
  <si>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</si>
  <si>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</si>
  <si>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</si>
  <si>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</si>
  <si>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</si>
  <si>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</si>
  <si>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</si>
  <si>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</si>
  <si>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</si>
  <si>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</si>
  <si>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</si>
  <si>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</si>
  <si>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</si>
  <si>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</si>
  <si>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</si>
  <si>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</si>
  <si>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</si>
  <si>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</si>
  <si>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</si>
  <si>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</si>
  <si>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</si>
  <si>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</si>
  <si>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</si>
  <si>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</si>
  <si>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</si>
  <si>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</si>
  <si>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</si>
  <si>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</si>
  <si>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</si>
  <si>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</si>
  <si>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</si>
  <si>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</si>
  <si>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</si>
  <si>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</si>
  <si>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</si>
  <si>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</si>
  <si>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</si>
  <si>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</si>
  <si>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</si>
  <si>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</si>
  <si>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</si>
  <si>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</si>
  <si>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</si>
  <si>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</si>
  <si>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</si>
  <si>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</si>
  <si>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</si>
  <si>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</si>
  <si>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</si>
  <si>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</si>
  <si>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</si>
  <si>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</si>
  <si>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</si>
  <si>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</si>
  <si>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</si>
  <si>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</si>
  <si>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</si>
  <si>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</si>
  <si>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</si>
  <si>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</si>
  <si>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</si>
  <si>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</si>
  <si>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</si>
  <si>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</si>
  <si>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</si>
  <si>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</si>
  <si>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</si>
  <si>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</si>
  <si>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</si>
  <si>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</si>
  <si>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</si>
  <si>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</si>
  <si>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</si>
  <si>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</si>
  <si>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</si>
  <si>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</si>
  <si>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</si>
  <si>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</si>
  <si>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</si>
  <si>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</si>
  <si>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</si>
  <si>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</si>
  <si>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</si>
  <si>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</si>
  <si>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</si>
  <si>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</si>
  <si>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</si>
  <si>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</si>
  <si>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</si>
  <si>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</si>
  <si>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</si>
  <si>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</si>
  <si>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</si>
  <si>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</si>
  <si>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</si>
  <si>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</si>
  <si>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</si>
  <si>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</si>
  <si>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</si>
  <si>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</si>
  <si>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</si>
  <si>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</si>
  <si>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</si>
  <si>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</si>
  <si>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</si>
  <si>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</si>
  <si>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</si>
  <si>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</si>
  <si>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</si>
  <si>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</si>
  <si>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</si>
  <si>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</si>
  <si>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</si>
  <si>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</si>
  <si>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</si>
  <si>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</si>
  <si>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</si>
  <si>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</si>
  <si>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</si>
  <si>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</si>
  <si>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</si>
  <si>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</si>
  <si>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</si>
  <si>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</si>
  <si>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</si>
  <si>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</si>
  <si>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</si>
  <si>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</si>
  <si>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</si>
  <si>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</si>
  <si>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</si>
  <si>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</si>
  <si>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</si>
  <si>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</si>
  <si>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</si>
  <si>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</si>
  <si>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</si>
  <si>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</si>
  <si>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</si>
  <si>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</si>
  <si>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</si>
  <si>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</si>
  <si>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</si>
  <si>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</si>
  <si>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</si>
  <si>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</si>
  <si>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</si>
  <si>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</si>
  <si>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</si>
  <si>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</si>
  <si>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</si>
  <si>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</si>
  <si>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</si>
  <si>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</si>
  <si>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</si>
  <si>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</si>
  <si>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</si>
  <si>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</si>
  <si>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</si>
  <si>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</si>
  <si>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</si>
  <si>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</si>
  <si>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</si>
  <si>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</si>
  <si>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</si>
  <si>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</si>
  <si>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</si>
  <si>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</si>
  <si>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</si>
  <si>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</si>
  <si>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</si>
  <si>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</si>
  <si>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</si>
  <si>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</si>
  <si>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</si>
  <si>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</si>
  <si>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</si>
  <si>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</si>
  <si>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</si>
  <si>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</si>
  <si>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</si>
  <si>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</si>
  <si>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</si>
  <si>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</si>
  <si>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</si>
  <si>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</si>
  <si>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</si>
  <si>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</si>
  <si>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</si>
  <si>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</si>
  <si>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</si>
  <si>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</si>
  <si>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</si>
  <si>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</si>
  <si>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</si>
  <si>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</si>
  <si>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</si>
  <si>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</si>
  <si>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</si>
  <si>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</si>
  <si>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</si>
  <si>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</si>
  <si>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</si>
  <si>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</si>
  <si>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</si>
  <si>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</si>
  <si>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</si>
  <si>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</si>
  <si>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</si>
  <si>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</si>
  <si>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</si>
  <si>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</si>
  <si>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</si>
  <si>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</si>
  <si>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</si>
  <si>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</si>
  <si>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</si>
  <si>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</si>
  <si>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</si>
  <si>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</si>
  <si>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</si>
  <si>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</si>
  <si>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</si>
  <si>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</si>
  <si>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</si>
  <si>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</si>
  <si>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</si>
  <si>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</si>
  <si>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</si>
  <si>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</si>
  <si>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</si>
  <si>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</si>
  <si>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</si>
  <si>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</si>
  <si>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</si>
  <si>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</si>
  <si>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</si>
  <si>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</si>
  <si>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</si>
  <si>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</si>
  <si>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</si>
  <si>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</si>
  <si>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</si>
  <si>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</si>
  <si>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</si>
  <si>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</si>
  <si>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</si>
  <si>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</si>
  <si>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</si>
  <si>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</si>
  <si>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</si>
  <si>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</si>
  <si>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</si>
  <si>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</si>
  <si>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</si>
  <si>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</si>
  <si>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</si>
  <si>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</si>
  <si>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</si>
  <si>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</si>
  <si>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</si>
  <si>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</si>
  <si>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</si>
  <si>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</si>
  <si>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</si>
  <si>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</si>
  <si>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</si>
  <si>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</si>
  <si>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</si>
  <si>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</si>
  <si>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</si>
  <si>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</si>
  <si>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</si>
  <si>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</si>
  <si>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</si>
  <si>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</si>
  <si>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</si>
  <si>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</si>
  <si>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</si>
  <si>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</si>
  <si>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</si>
  <si>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</si>
  <si>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</si>
  <si>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</si>
  <si>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</si>
  <si>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</si>
  <si>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</si>
  <si>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</si>
  <si>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</si>
  <si>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</si>
  <si>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</si>
  <si>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</si>
  <si>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</si>
  <si>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</si>
  <si>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</si>
  <si>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</si>
  <si>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</si>
  <si>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</si>
  <si>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</si>
  <si>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</si>
  <si>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</si>
  <si>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</si>
  <si>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</si>
  <si>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</si>
  <si>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</si>
  <si>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</si>
  <si>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</si>
  <si>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</si>
  <si>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</si>
  <si>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</si>
  <si>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</si>
  <si>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</si>
  <si>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</si>
  <si>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</si>
  <si>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</si>
  <si>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</si>
  <si>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</si>
  <si>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</si>
  <si>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</si>
  <si>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</si>
  <si>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</si>
  <si>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</si>
  <si>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</si>
  <si>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</si>
  <si>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</si>
  <si>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</si>
  <si>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</si>
  <si>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</si>
  <si>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</si>
  <si>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</si>
  <si>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</si>
  <si>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</si>
  <si>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</si>
  <si>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</si>
  <si>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</si>
  <si>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</si>
  <si>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</si>
  <si>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</si>
  <si>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</si>
  <si>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</si>
  <si>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</si>
  <si>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</si>
  <si>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</si>
  <si>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</si>
  <si>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</si>
  <si>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</si>
  <si>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</si>
  <si>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</si>
  <si>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</si>
  <si>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</si>
  <si>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</si>
  <si>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</si>
  <si>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</si>
  <si>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</si>
  <si>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</si>
  <si>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</si>
  <si>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</si>
  <si>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</si>
  <si>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</si>
  <si>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</si>
  <si>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</si>
  <si>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</si>
  <si>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</si>
  <si>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</si>
  <si>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</si>
  <si>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</si>
  <si>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</si>
  <si>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</si>
  <si>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</si>
  <si>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</si>
  <si>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</si>
  <si>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</si>
  <si>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</si>
  <si>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</si>
  <si>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</si>
  <si>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</si>
  <si>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</si>
  <si>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</si>
  <si>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</si>
  <si>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</si>
  <si>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</si>
  <si>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</si>
  <si>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</si>
  <si>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</si>
  <si>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</si>
  <si>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</si>
  <si>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</si>
  <si>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</si>
  <si>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</si>
  <si>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</si>
  <si>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</si>
  <si>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</si>
  <si>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</si>
  <si>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</si>
  <si>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</si>
  <si>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</si>
  <si>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</si>
  <si>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</si>
  <si>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</si>
  <si>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</si>
  <si>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</si>
  <si>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</si>
  <si>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</si>
  <si>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</si>
  <si>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</si>
  <si>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</si>
  <si>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</si>
  <si>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</si>
  <si>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</si>
  <si>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</si>
  <si>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</si>
  <si>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</si>
  <si>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</si>
  <si>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</si>
  <si>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</si>
  <si>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</si>
  <si>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</si>
  <si>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</si>
  <si>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</si>
  <si>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</si>
  <si>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</si>
  <si>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</si>
  <si>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</si>
  <si>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</si>
  <si>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</si>
  <si>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</si>
  <si>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</si>
  <si>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</si>
  <si>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</si>
  <si>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</si>
  <si>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</si>
  <si>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</si>
  <si>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</si>
  <si>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</si>
  <si>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</si>
  <si>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</si>
  <si>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</si>
  <si>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</si>
  <si>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</si>
  <si>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</si>
  <si>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</si>
  <si>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</si>
  <si>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</si>
  <si>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</si>
  <si>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</si>
  <si>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</si>
  <si>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</si>
  <si>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</si>
  <si>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</si>
  <si>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</si>
  <si>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</si>
  <si>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</si>
  <si>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</si>
  <si>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</si>
  <si>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</si>
  <si>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</si>
  <si>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</si>
  <si>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</si>
  <si>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</si>
  <si>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</si>
  <si>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</si>
  <si>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</si>
  <si>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</si>
  <si>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</si>
  <si>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</si>
  <si>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</si>
  <si>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</si>
  <si>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</si>
  <si>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</si>
  <si>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</si>
  <si>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</si>
  <si>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</si>
  <si>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</si>
  <si>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</si>
  <si>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</si>
  <si>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</si>
  <si>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</si>
  <si>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</si>
  <si>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</si>
  <si>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</si>
  <si>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</si>
  <si>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</si>
  <si>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</si>
  <si>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</si>
  <si>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</si>
  <si>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</si>
  <si>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</si>
  <si>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</si>
  <si>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</si>
  <si>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</si>
  <si>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</si>
  <si>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</si>
  <si>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</si>
  <si>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</si>
  <si>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</si>
  <si>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</si>
  <si>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</si>
  <si>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</si>
  <si>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</si>
  <si>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</si>
  <si>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</si>
  <si>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</si>
  <si>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</si>
  <si>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</si>
  <si>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</si>
  <si>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</si>
  <si>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</si>
  <si>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</si>
  <si>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</si>
  <si>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</si>
  <si>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</si>
  <si>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</si>
  <si>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</si>
  <si>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</si>
  <si>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</si>
  <si>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</si>
  <si>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</si>
  <si>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</si>
  <si>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</si>
  <si>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</si>
  <si>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</si>
  <si>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</si>
  <si>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</si>
  <si>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</si>
  <si>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</si>
  <si>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</si>
  <si>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</si>
  <si>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</si>
  <si>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</si>
  <si>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</si>
  <si>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</si>
  <si>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</si>
  <si>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</si>
  <si>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</si>
  <si>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</si>
  <si>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</si>
  <si>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</si>
  <si>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</si>
  <si>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</si>
  <si>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</si>
  <si>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</si>
  <si>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</si>
  <si>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</si>
  <si>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</si>
  <si>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</si>
  <si>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</si>
  <si>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</si>
  <si>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</si>
  <si>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</si>
  <si>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</si>
  <si>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</si>
  <si>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</si>
  <si>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</si>
  <si>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</si>
  <si>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</si>
  <si>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</si>
  <si>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</si>
  <si>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</si>
  <si>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</si>
  <si>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</si>
  <si>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</si>
  <si>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</si>
  <si>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</si>
  <si>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</si>
  <si>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</si>
  <si>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</si>
  <si>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</si>
  <si>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</si>
  <si>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</si>
  <si>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</si>
  <si>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</si>
  <si>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</si>
  <si>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</si>
  <si>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</si>
  <si>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</si>
  <si>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</si>
  <si>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</si>
  <si>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</si>
  <si>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</si>
  <si>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</si>
  <si>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</si>
  <si>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</si>
  <si>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</si>
  <si>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</si>
  <si>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</si>
  <si>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</si>
  <si>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</si>
  <si>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</si>
  <si>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</si>
  <si>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</si>
  <si>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</si>
  <si>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</si>
  <si>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</si>
  <si>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</si>
  <si>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</si>
  <si>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</si>
  <si>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</si>
  <si>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</si>
  <si>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</si>
  <si>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</si>
  <si>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</si>
  <si>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</si>
  <si>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</si>
  <si>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</si>
  <si>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</si>
  <si>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</si>
  <si>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</si>
  <si>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</si>
  <si>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</si>
  <si>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</si>
  <si>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</si>
  <si>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</si>
  <si>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</si>
  <si>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</si>
  <si>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</si>
  <si>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</si>
  <si>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</si>
  <si>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</si>
  <si>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</si>
  <si>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</si>
  <si>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</si>
  <si>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</si>
  <si>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</si>
  <si>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</si>
  <si>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</si>
  <si>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</si>
  <si>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</si>
  <si>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</si>
  <si>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</si>
  <si>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</si>
  <si>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</si>
  <si>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</si>
  <si>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</si>
  <si>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</si>
  <si>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</si>
  <si>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</si>
  <si>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</si>
  <si>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</si>
  <si>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</si>
  <si>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</si>
  <si>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</si>
  <si>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</si>
  <si>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</si>
  <si>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</si>
  <si>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</si>
  <si>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</si>
  <si>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</si>
  <si>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</si>
  <si>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</si>
  <si>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</si>
  <si>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</si>
  <si>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</si>
  <si>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</si>
  <si>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</si>
  <si>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</si>
  <si>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</si>
  <si>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</si>
  <si>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</si>
  <si>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</si>
  <si>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</si>
  <si>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</si>
  <si>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</si>
  <si>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</si>
  <si>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</si>
  <si>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</si>
  <si>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</si>
  <si>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</si>
  <si>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</si>
  <si>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</si>
  <si>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</si>
  <si>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</si>
  <si>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</si>
  <si>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</si>
  <si>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</si>
  <si>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</si>
  <si>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</si>
  <si>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</si>
  <si>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</si>
  <si>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</si>
  <si>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</si>
  <si>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</si>
  <si>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</si>
  <si>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</si>
  <si>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</si>
  <si>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</si>
  <si>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</si>
  <si>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</si>
  <si>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</si>
  <si>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</si>
  <si>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</si>
  <si>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</si>
  <si>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</si>
  <si>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</si>
  <si>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</si>
  <si>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</si>
  <si>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</si>
  <si>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</si>
  <si>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</si>
  <si>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</si>
  <si>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</si>
  <si>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</si>
  <si>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</si>
  <si>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</si>
  <si>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</si>
  <si>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</si>
  <si>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</si>
  <si>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</si>
  <si>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</si>
  <si>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</si>
  <si>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</si>
  <si>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</si>
  <si>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</si>
  <si>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</si>
  <si>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</si>
  <si>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</si>
  <si>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</si>
  <si>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</si>
  <si>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</si>
  <si>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</si>
  <si>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</si>
  <si>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</si>
  <si>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</si>
  <si>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</si>
  <si>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</si>
  <si>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</si>
  <si>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</si>
  <si>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</si>
  <si>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</si>
  <si>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</si>
  <si>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</si>
  <si>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</si>
  <si>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</si>
  <si>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</si>
  <si>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</si>
  <si>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</si>
  <si>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</si>
  <si>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</si>
  <si>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</si>
  <si>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</si>
  <si>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</si>
  <si>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</si>
  <si>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</si>
  <si>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</si>
  <si>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</si>
  <si>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</si>
  <si>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</si>
  <si>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</si>
  <si>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</si>
  <si>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</si>
  <si>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</si>
  <si>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</si>
  <si>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</si>
  <si>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</si>
  <si>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</si>
  <si>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</si>
  <si>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</si>
  <si>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</si>
  <si>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</si>
  <si>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</si>
  <si>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</si>
  <si>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</si>
  <si>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</si>
  <si>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</si>
  <si>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</si>
  <si>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</si>
  <si>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</si>
  <si>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</si>
  <si>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</si>
  <si>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</si>
  <si>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</si>
  <si>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</si>
  <si>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</si>
  <si>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</si>
  <si>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</si>
  <si>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</si>
  <si>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</si>
  <si>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</si>
  <si>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</si>
  <si>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</si>
  <si>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</si>
  <si>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</si>
  <si>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</si>
  <si>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</si>
  <si>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</si>
  <si>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</si>
  <si>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</si>
  <si>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</si>
  <si>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</si>
  <si>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</si>
  <si>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</si>
  <si>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</si>
  <si>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</si>
  <si>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</si>
  <si>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</si>
  <si>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</si>
  <si>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</si>
  <si>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</si>
  <si>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</si>
  <si>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</si>
  <si>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</si>
  <si>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</si>
  <si>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</si>
  <si>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</si>
  <si>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</si>
  <si>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</si>
  <si>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</si>
  <si>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</si>
  <si>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</si>
  <si>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</si>
  <si>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</si>
  <si>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</si>
  <si>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</si>
  <si>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</si>
  <si>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</si>
  <si>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</si>
  <si>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</si>
  <si>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</si>
  <si>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</si>
  <si>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</si>
  <si>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</si>
  <si>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</si>
  <si>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</si>
  <si>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</si>
  <si>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</si>
  <si>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</si>
  <si>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</si>
  <si>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</si>
  <si>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</si>
  <si>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</si>
  <si>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</si>
  <si>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</si>
  <si>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</si>
  <si>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</si>
  <si>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</si>
  <si>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</si>
  <si>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</si>
  <si>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</si>
  <si>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</si>
  <si>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</si>
  <si>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</si>
  <si>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</si>
  <si>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</si>
  <si>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</si>
  <si>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</si>
  <si>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</si>
  <si>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</si>
  <si>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</si>
  <si>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</si>
  <si>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</si>
  <si>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</si>
  <si>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</si>
  <si>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</si>
  <si>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</si>
  <si>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</si>
  <si>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</si>
  <si>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</si>
  <si>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</si>
  <si>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</si>
  <si>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</si>
  <si>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</si>
  <si>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</si>
  <si>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</si>
  <si>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</si>
  <si>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</si>
  <si>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</si>
  <si>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</si>
  <si>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</si>
  <si>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</si>
  <si>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</si>
  <si>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</si>
  <si>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</si>
  <si>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</si>
  <si>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</si>
  <si>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</si>
  <si>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</si>
  <si>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</si>
  <si>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</si>
  <si>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</si>
  <si>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</si>
  <si>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</si>
  <si>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</si>
  <si>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</si>
  <si>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</si>
  <si>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</si>
  <si>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</si>
  <si>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</si>
  <si>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</si>
  <si>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</si>
  <si>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</si>
  <si>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</si>
  <si>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</si>
  <si>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</si>
  <si>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</si>
  <si>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</si>
  <si>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</si>
  <si>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</si>
  <si>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</si>
  <si>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</si>
  <si>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</si>
  <si>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</si>
  <si>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</si>
  <si>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</si>
  <si>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</si>
  <si>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</si>
  <si>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</si>
  <si>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</si>
  <si>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</si>
  <si>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</si>
  <si>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</si>
  <si>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</si>
  <si>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</si>
  <si>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</si>
  <si>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</si>
  <si>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</si>
  <si>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</si>
  <si>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</si>
  <si>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</si>
  <si>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</si>
  <si>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</si>
  <si>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</si>
  <si>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</si>
  <si>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</si>
  <si>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</si>
  <si>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</si>
  <si>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</si>
  <si>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</si>
  <si>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</si>
  <si>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</si>
  <si>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</si>
  <si>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</si>
  <si>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</si>
  <si>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</si>
  <si>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</si>
  <si>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</si>
  <si>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</si>
  <si>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</si>
  <si>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</si>
  <si>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</si>
  <si>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</si>
  <si>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</si>
  <si>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</si>
  <si>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</si>
  <si>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</si>
  <si>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</si>
  <si>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</si>
  <si>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</si>
  <si>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</si>
  <si>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</si>
  <si>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</si>
  <si>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</si>
  <si>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</si>
  <si>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</si>
  <si>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</si>
  <si>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</si>
  <si>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</si>
  <si>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</si>
  <si>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</si>
  <si>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</si>
  <si>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</si>
  <si>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</si>
  <si>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</si>
  <si>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</si>
  <si>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</si>
  <si>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</si>
  <si>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</si>
  <si>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</si>
  <si>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</si>
  <si>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</si>
  <si>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</si>
  <si>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</si>
  <si>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</si>
  <si>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</si>
  <si>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</si>
  <si>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</si>
  <si>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</si>
  <si>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</si>
  <si>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</si>
  <si>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</si>
  <si>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</si>
  <si>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</si>
  <si>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</si>
  <si>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</si>
  <si>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</si>
  <si>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</si>
  <si>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</si>
  <si>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</si>
  <si>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</si>
  <si>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</si>
  <si>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</si>
  <si>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</si>
  <si>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</si>
  <si>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</si>
  <si>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</si>
  <si>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</si>
  <si>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</si>
  <si>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</si>
  <si>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</si>
  <si>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</si>
  <si>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</si>
  <si>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</si>
  <si>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</si>
  <si>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</si>
  <si>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</si>
  <si>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</si>
  <si>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</si>
  <si>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</si>
  <si>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</si>
  <si>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</si>
  <si>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</si>
  <si>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</si>
  <si>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</si>
  <si>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</si>
  <si>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</si>
  <si>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</si>
  <si>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</si>
  <si>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</si>
  <si>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</si>
  <si>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</si>
  <si>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</si>
  <si>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</si>
  <si>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</si>
  <si>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</si>
  <si>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</si>
  <si>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</si>
  <si>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</si>
  <si>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</si>
  <si>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</si>
  <si>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</si>
  <si>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</si>
  <si>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</si>
  <si>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</si>
  <si>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</si>
  <si>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</si>
  <si>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</si>
  <si>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</si>
  <si>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</si>
  <si>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</si>
  <si>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</si>
  <si>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</si>
  <si>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</si>
  <si>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</si>
  <si>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</si>
  <si>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</si>
  <si>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</si>
  <si>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</si>
  <si>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</si>
  <si>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</si>
  <si>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</si>
  <si>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</si>
  <si>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</si>
  <si>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</si>
  <si>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</si>
  <si>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</si>
  <si>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</si>
  <si>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</si>
  <si>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</si>
  <si>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</si>
  <si>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</si>
  <si>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</si>
  <si>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</si>
  <si>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</si>
  <si>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</si>
  <si>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</si>
  <si>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</si>
  <si>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</si>
  <si>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</si>
  <si>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</si>
  <si>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</si>
  <si>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</si>
  <si>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</si>
  <si>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</si>
  <si>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</si>
  <si>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</si>
  <si>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</si>
  <si>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</si>
  <si>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</si>
  <si>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</si>
  <si>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</si>
  <si>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</si>
  <si>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</si>
  <si>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</si>
  <si>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</si>
  <si>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</si>
  <si>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</si>
  <si>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</si>
  <si>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</si>
  <si>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</si>
  <si>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</si>
  <si>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</si>
  <si>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</si>
  <si>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</si>
  <si>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</si>
  <si>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</si>
  <si>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</si>
  <si>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</si>
  <si>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</si>
  <si>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</si>
  <si>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</si>
  <si>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</si>
  <si>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</si>
  <si>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</si>
  <si>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</si>
  <si>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</si>
  <si>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</si>
  <si>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</si>
  <si>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</si>
  <si>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</si>
  <si>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</si>
  <si>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</si>
  <si>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</si>
  <si>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</si>
  <si>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</si>
  <si>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</si>
  <si>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</si>
  <si>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</si>
  <si>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</si>
  <si>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</si>
  <si>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</si>
  <si>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</si>
  <si>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</si>
  <si>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</si>
  <si>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</si>
  <si>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</si>
  <si>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</si>
  <si>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</si>
  <si>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</si>
  <si>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</si>
  <si>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</si>
  <si>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</si>
  <si>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</si>
  <si>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</si>
  <si>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</si>
  <si>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</si>
  <si>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</si>
  <si>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</si>
  <si>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</si>
  <si>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</si>
  <si>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</si>
  <si>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</si>
  <si>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</si>
  <si>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</si>
  <si>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</si>
  <si>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</si>
  <si>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</si>
  <si>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</si>
  <si>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</si>
  <si>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</si>
  <si>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</si>
  <si>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</si>
  <si>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</si>
  <si>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</si>
  <si>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</si>
  <si>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</si>
  <si>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</si>
  <si>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</si>
  <si>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</si>
  <si>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</si>
  <si>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</si>
  <si>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</si>
  <si>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</si>
  <si>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</si>
  <si>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</si>
  <si>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</si>
  <si>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</si>
  <si>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</si>
  <si>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</si>
  <si>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</si>
  <si>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</si>
  <si>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</si>
  <si>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</si>
  <si>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</si>
  <si>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</si>
  <si>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</si>
  <si>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</si>
  <si>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</si>
  <si>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</si>
  <si>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</si>
  <si>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</si>
  <si>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</si>
  <si>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</si>
  <si>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</si>
  <si>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</si>
  <si>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</si>
  <si>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</si>
  <si>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</si>
  <si>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</si>
  <si>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</si>
  <si>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</si>
  <si>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</si>
  <si>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</si>
  <si>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</si>
  <si>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</si>
  <si>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</si>
  <si>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</si>
  <si>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</si>
  <si>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</si>
  <si>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</si>
  <si>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</si>
  <si>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</si>
  <si>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</si>
  <si>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</si>
  <si>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</si>
  <si>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</si>
  <si>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</si>
  <si>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</si>
  <si>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</si>
  <si>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</si>
  <si>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</si>
  <si>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</si>
  <si>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</si>
  <si>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</si>
  <si>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</si>
  <si>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</si>
  <si>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</si>
  <si>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</si>
  <si>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</si>
  <si>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</si>
  <si>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</si>
  <si>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</si>
  <si>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</si>
  <si>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</si>
  <si>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</si>
  <si>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</si>
  <si>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</si>
  <si>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</si>
  <si>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</si>
  <si>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</si>
  <si>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</si>
  <si>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</si>
  <si>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</si>
  <si>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</si>
  <si>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</si>
  <si>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</si>
  <si>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</si>
  <si>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</si>
  <si>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</si>
  <si>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</si>
  <si>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</si>
  <si>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</si>
  <si>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</si>
  <si>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</si>
  <si>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</si>
  <si>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</si>
  <si>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</si>
  <si>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</si>
  <si>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</si>
  <si>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</si>
  <si>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</si>
  <si>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</si>
  <si>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</si>
  <si>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</si>
  <si>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</si>
  <si>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</si>
  <si>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</si>
  <si>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</si>
  <si>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</si>
  <si>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</si>
  <si>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</si>
  <si>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</si>
  <si>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</si>
  <si>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</si>
  <si>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</si>
  <si>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</si>
  <si>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</si>
  <si>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</si>
  <si>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</si>
  <si>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</si>
  <si>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</si>
  <si>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</si>
  <si>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</si>
  <si>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</si>
  <si>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</si>
  <si>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</si>
  <si>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</si>
  <si>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</si>
  <si>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</si>
  <si>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</si>
  <si>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</si>
  <si>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</si>
  <si>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</si>
  <si>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</si>
  <si>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</si>
  <si>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</si>
  <si>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</si>
  <si>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</si>
  <si>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</si>
  <si>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</si>
  <si>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</si>
  <si>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</si>
  <si>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</si>
  <si>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</si>
  <si>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</si>
  <si>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</si>
  <si>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</si>
  <si>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</si>
  <si>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</si>
  <si>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</si>
  <si>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</si>
  <si>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</si>
  <si>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</si>
  <si>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</si>
  <si>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</si>
  <si>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</si>
  <si>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</si>
  <si>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</si>
  <si>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</si>
  <si>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</si>
  <si>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</si>
  <si>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</si>
  <si>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</si>
  <si>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</si>
  <si>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</si>
  <si>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</si>
  <si>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</si>
  <si>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</si>
  <si>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</si>
  <si>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</si>
  <si>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</si>
  <si>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</si>
  <si>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</si>
  <si>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</si>
  <si>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</si>
  <si>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</si>
  <si>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</si>
  <si>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</si>
  <si>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</si>
  <si>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</si>
  <si>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</si>
  <si>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</si>
  <si>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</si>
  <si>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</si>
  <si>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</si>
  <si>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</si>
  <si>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</si>
  <si>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</si>
  <si>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</si>
  <si>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</si>
  <si>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</si>
  <si>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</si>
  <si>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</si>
  <si>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</si>
  <si>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</si>
  <si>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</si>
  <si>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</si>
  <si>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</si>
  <si>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</si>
  <si>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</si>
  <si>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</si>
  <si>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</si>
  <si>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</si>
  <si>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</si>
  <si>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</si>
  <si>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</si>
  <si>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</si>
  <si>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</si>
  <si>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</si>
  <si>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</si>
  <si>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</si>
  <si>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</si>
  <si>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</si>
  <si>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</si>
  <si>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</si>
  <si>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</si>
  <si>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</si>
  <si>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</si>
  <si>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</si>
  <si>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</si>
  <si>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</si>
  <si>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</si>
  <si>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</si>
  <si>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</si>
  <si>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</si>
  <si>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</si>
  <si>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</si>
  <si>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</si>
  <si>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</si>
  <si>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</si>
  <si>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</si>
  <si>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</si>
  <si>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</si>
  <si>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</si>
  <si>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</si>
  <si>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</si>
  <si>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</si>
  <si>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</si>
  <si>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</si>
  <si>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</si>
  <si>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</si>
  <si>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</si>
  <si>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</si>
  <si>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</si>
  <si>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</si>
  <si>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</si>
  <si>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</si>
  <si>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</si>
  <si>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</si>
  <si>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</si>
  <si>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</si>
  <si>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</si>
  <si>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</si>
  <si>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</si>
  <si>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</si>
  <si>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</si>
  <si>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</si>
  <si>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</si>
  <si>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</si>
  <si>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</si>
  <si>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</si>
  <si>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</si>
  <si>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</si>
  <si>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</si>
  <si>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</si>
  <si>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</si>
  <si>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</si>
  <si>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</si>
  <si>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</si>
  <si>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</si>
  <si>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</si>
  <si>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</si>
  <si>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</si>
  <si>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</si>
  <si>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</si>
  <si>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</si>
  <si>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</si>
  <si>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</si>
  <si>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</si>
  <si>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</si>
  <si>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</si>
  <si>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</si>
  <si>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</si>
  <si>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</si>
  <si>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</si>
  <si>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</si>
  <si>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</si>
  <si>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PCM-20251122-00001534</t>
  </si>
  <si>
    <t>60 mins</t>
  </si>
  <si>
    <t>PCM-20251122-00001546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</si>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</sst>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165"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321.0060690972241</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5.6786689820000902E-2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45983.95449502315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45983.95449502315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45983.95449502315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45983.95449502315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45983.95449502315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45983.95449502315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45983.95449502315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45983.95449502315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45983.95449502315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45983.95449502315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45983.95449502315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45983.95449502315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45983.95449502315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45983.95449502315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45983.95449502315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45983.95449502315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45983.95449502315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45983.95449502315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45983.95449502315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45983.95449502315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45983.95449502315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45983.95449502315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45983.95449502315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45983.95449502315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45983.95449502315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45983.95449502315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45983.95449502315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45983.95449502315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45983.95449502315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45983.95449502315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45983.95449502315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45983.95449502315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45983.95449502315</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45983.95449502315</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158.95465706018877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45983.95449502315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45983.95449502315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45983.95449502315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45983.95449502315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45983.95449502315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45983.95449502315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45983.95449502315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45983.95449502315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45983.95449502315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45983.95449502315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45983.95449502315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45983.95449502315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45983.95449502315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45983.95449502315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45983.95449502315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45983.95449502315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45983.95449502315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45983.95449502315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45983.95449502315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45983.95449502315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45983.95449502315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45983.95449502315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45983.95449502315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45983.95449502315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45983.95449502315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45983.95449502315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45983.95449502315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45983.95449502315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45983.95449502315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45983.95449502315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45983.95449502315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45983.95449502315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45983.95449502315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45983.95449502315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45983.95449502315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45983.95449502315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45983.95449502315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45983.95449502315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45983.95449502315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45983.95449502315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45983.95449502315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45983.95449502315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45983.95449502315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45983.95449502315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45983.95449502315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45983.95449502315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45983.95449502315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45983.95449502315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45983.95449502315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45983.95449502315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45983.95449502315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45983.95449502315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45983.95449502315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45983.95449502315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45983.95449502315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45983.95449502315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45983.95449502315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45983.95449502315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45983.95449502315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45983.95449502315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45983.95449502315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45983.95449502315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45983.95449502315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45983.95449502315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45983.95449502315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45983.95449502315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45983.95449502315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45983.95449502315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45983.95449502315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45983.95449502315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45983.95449502315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45983.95449502315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45983.95449502315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45983.95449502315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45983.95449502315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45983.95449502315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45983.95449502315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45983.95449502315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45983.95449502315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45983.95449502315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45983.95449502315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45983.95449502315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45983.95449502315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45983.95449502315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45983.95449502315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45983.95449502315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45983.95449502315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45983.95449502315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45983.95449502315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45983.95449502315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45983.95449502315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45983.95449502315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45983.95449502315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45983.95449502315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45983.95449502315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45983.95449502315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45983.95449502315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45983.95449502315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45983.95449502315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45983.95449502315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45983.95449502315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45983.95449502315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45983.95449502315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45983.95449502315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45983.95449502315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45983.95449502315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45983.95449502315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45983.95449502315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45983.95449502315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45983.95449502315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45983.95449502315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45983.95449502315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45983.95449502315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45983.95449502315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45983.95449502315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45983.95449502315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45983.95449502315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45983.95449502315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45983.95449502315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45983.95449502315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45983.95449502315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45983.95449502315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45983.95449502315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45983.95449502315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45983.95449502315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45983.95449502315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45983.95449502315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45983.95449502315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45983.95449502315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45983.95449502315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45983.95449502315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45983.95449502315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45983.95449502315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45983.95449502315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45983.95449502315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45983.95449502315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45983.95449502315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45983.95449502315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45983.95449502315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45983.95449502315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45983.95449502315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45983.95449502315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45983.95449502315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45983.95449502315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45983.95449502315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45983.95449502315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45983.95449502315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45983.95449502315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45983.95449502315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45983.95449502315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45983.95449502315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45983.95449502315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45983.95449502315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45983.95449502315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45983.95449502315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45983.95449502315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45983.95449502315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45983.95449502315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45983.95449502315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45983.95449502315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45983.95449502315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45983.95449502315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45983.95449502315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45983.95449502315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45983.95449502315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45983.95449502315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45983.95449502315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45983.95449502315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45983.95449502315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45983.95449502315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45983.95449502315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45983.95449502315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45983.95449502315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45983.95449502315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45983.95449502315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45983.95449502315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45983.95449502315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45983.95449502315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45983.95449502315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45983.95449502315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45983.95449502315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45983.95449502315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45983.95449502315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45983.95449502315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45983.95449502315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45983.95449502315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45983.95449502315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45983.95449502315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45983.95449502315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45983.95449502315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45983.95449502315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45983.95449502315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45983.95449502315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45983.95449502315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45983.95449502315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45983.95449502315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45983.95449502315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45983.95449502315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45983.95449502315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45983.95449502315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45983.95449502315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45983.95449502315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45983.95449502315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45983.95449502315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45983.95449502315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45983.95449502315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45983.95449502315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45983.95449502315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45983.95449502315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45983.95449502315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45983.95449502315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45983.95449502315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45983.95449502315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45983.95449502315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45983.95449502315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45983.95449502315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45983.95449502315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45983.95449502315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45983.95449502315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45983.95449502315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45983.95449502315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45983.95449502315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45983.95449502315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45983.95449502315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45983.95449502315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45983.95449502315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45983.95449502315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45983.95449502315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45983.95449502315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45983.95449502315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45983.95449502315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45983.95449502315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45983.95449502315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45983.95449502315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45983.95449502315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45983.95449502315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45983.95449502315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45983.95449502315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45983.95449502315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45983.95449502315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45983.95449502315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45983.95449502315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45983.95449502315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45983.95449502315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45983.95449502315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45983.95449502315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45983.95449502315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45983.95449502315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45983.95449502315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45983.95449502315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45983.95449502315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45983.95449502315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45983.95449502315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45983.95449502315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45983.95449502315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45983.95449502315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45983.95449502315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45983.95449502315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45983.95449502315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45983.95449502315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45983.95449502315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45983.95449502315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45983.95449502315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45983.95449502315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45983.95449502315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45983.95449502315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45983.95449502315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45983.95449502315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45983.95449502315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45983.95449502315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45983.95449502315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45983.95449502315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45983.95449502315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45983.95449502315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45983.95449502315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45983.95449502315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45983.95449502315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45983.95449502315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45983.95449502315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45983.95449502315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45983.95449502315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45983.95449502315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45983.95449502315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45983.95449502315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45983.95449502315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45983.95449502315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45983.95449502315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45983.95449502315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45983.95449502315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45983.95449502315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45983.95449502315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45983.95449502315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45983.95449502315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45983.95449502315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45983.95449502315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45983.95449502315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45983.95449502315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45983.95449502315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45983.95449502315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45983.95449502315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45983.95449502315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45983.95449502315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45983.95449502315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45983.95449502315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45983.95449502315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45983.95449502315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45983.95449502315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45983.95449502315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45983.95449502315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45983.95449502315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45983.95449502315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45983.95449502315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45983.95449502315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45983.95449502315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45983.95449502315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45983.95449502315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45983.95449502315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45983.95449502315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45983.95449502315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45983.95449502315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45983.95449502315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45983.95449502315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45983.95449502315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45983.95449502315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45983.95449502315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45983.95449502315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45983.95449502315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45983.95449502315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45983.95449502315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45983.95449502315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45983.95449502315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45983.95449502315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45983.95449502315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45983.95449502315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45983.95449502315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45983.95449502315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45983.95449502315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45983.95449502315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45983.95449502315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45983.95449502315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45983.95449502315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45983.95449502315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45983.95449502315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45983.95449502315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45983.95449502315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45983.95449502315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45983.95449502315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45983.95449502315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45983.95449502315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45983.95449502315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45983.95449502315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45983.95449502315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45983.95449502315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45983.95449502315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45983.95449502315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45983.95449502315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45983.95449502315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45983.95449502315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45983.95449502315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45983.95449502315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45983.95449502315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45983.95449502315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45983.95449502315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45983.95449502315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45983.95449502315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45983.95449502315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45983.95449502315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45983.95449502315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45983.95449502315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45983.95449502315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45983.95449502315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45983.95449502315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45983.95449502315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45983.95449502315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45983.95449502315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45983.95449502315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45983.95449502315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45983.95449502315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45983.95449502315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45983.95449502315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45983.95449502315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45983.95449502315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45983.95449502315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45983.95449502315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45983.95449502315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45983.95449502315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45983.95449502315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45983.95449502315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45983.95449502315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45983.95449502315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45983.95449502315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45983.95449502315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45983.95449502315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45983.95449502315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45983.95449502315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45983.95449502315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45983.95449502315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45983.95449502315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45983.95449502315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45983.95449502315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45983.95449502315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45983.95449502315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45983.95449502315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45983.95449502315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45983.95449502315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45983.95449502315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45983.95449502315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45983.95449502315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45983.95449502315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45983.95449502315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45983.95449502315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45983.95449502315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45983.95449502315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45983.95449502315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45983.95449502315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45983.95449502315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45983.95449502315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45983.95449502315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45983.95449502315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45983.95449502315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45983.95449502315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45983.95449502315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45983.95449502315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45983.95449502315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45983.95449502315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45983.95449502315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45983.95449502315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45983.95449502315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45983.95449502315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45983.95449502315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45983.95449502315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45983.95449502315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45983.95449502315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45983.95449502315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45983.95449502315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45983.95449502315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45983.95449502315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45983.95449502315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45983.95449502315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45983.95449502315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45983.95449502315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45983.95449502315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45983.95449502315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45983.95449502315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45983.95449502315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45983.95449502315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45983.95449502315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45983.95449502315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45983.95449502315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45983.95449502315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45983.95449502315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45983.95449502315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45983.95449502315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45983.95449502315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45983.95449502315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45983.95449502315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45983.95449502315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45983.95449502315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45983.95449502315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45983.95449502315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45983.95449502315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45983.95449502315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45983.95449502315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45983.95449502315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45983.95449502315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45983.95449502315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45983.95449502315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45983.95449502315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45983.95449502315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45983.95449502315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45983.95449502315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45983.95449502315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45983.95449502315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45983.95449502315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45983.95449502315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45983.95449502315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45983.95449502315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45983.95449502315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45983.95449502315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45983.95449502315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45983.95449502315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45983.95449502315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45983.95449502315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45983.95449502315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45983.95449502315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45983.95449502315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45983.95449502315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45983.95449502315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45983.95449502315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45983.95449502315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45983.95449502315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45983.95449502315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45983.95449502315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45983.95449502315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45983.95449502315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45983.95449502315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45983.95449502315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45983.95449502315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45983.95449502315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45983.95449502315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45983.95449502315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45983.95449502315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45983.95449502315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45983.95449502315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45983.95449502315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45983.95449502315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45983.95449502315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45983.95449502315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45983.95449502315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45983.95449502315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45983.95449502315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45983.95449502315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45983.95449502315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45983.95449502315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45983.95449502315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45983.95449502315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45983.95449502315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45983.95449502315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45983.95449502315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45983.95449502315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45983.95449502315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45983.95449502315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45983.95449502315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45983.95449502315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45983.95449502315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45983.95449502315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45983.95449502315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45983.95449502315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45983.95449502315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45983.95449502315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45983.95449502315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45983.95449502315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45983.95449502315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45983.95449502315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45983.95449502315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45983.95449502315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45983.95449502315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45983.95449502315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45983.95449502315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45983.95449502315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45983.95449502315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45983.95449502315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45983.95449502315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45983.95449502315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45983.95449502315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45983.95449502315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45983.95449502315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45983.95449502315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45983.95449502315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45983.95449502315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45983.95449502315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45983.95449502315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45983.95449502315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45983.95449502315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45983.95449502315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45983.95449502315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45983.95449502315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45983.95449502315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45983.95449502315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45983.95449502315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45983.95449502315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45983.95449502315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45983.95449502315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45983.95449502315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45983.95449502315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45983.95449502315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45983.95449502315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45983.95449502315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45983.95449502315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45983.95449502315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45983.95449502315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45983.95449502315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45983.95449502315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45983.95449502315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45983.95449502315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45983.95449502315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45983.95449502315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45983.95449502315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45983.95449502315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45983.95449502315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45983.95449502315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45983.95449502315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45983.95449502315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45983.95449502315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45983.95449502315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45983.95449502315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45983.95449502315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45983.95449502315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45983.95449502315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45983.95449502315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45983.95449502315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45983.95449502315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45983.95449502315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45983.95449502315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45983.95449502315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45983.95449502315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45983.95449502315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45983.95449502315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45983.95449502315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45983.95449502315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45983.95449502315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45983.95449502315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45983.95449502315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45983.95449502315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45983.95449502315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45983.95449502315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45983.95449502315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45983.95449502315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45983.95449502315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45983.95449502315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45983.95449502315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45983.95449502315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45983.95449502315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45983.95449502315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45983.95449502315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45983.95449502315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45983.95449502315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45983.95449502315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45983.95449502315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45983.95449502315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45983.95449502315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45983.95449502315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45983.95449502315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45983.95449502315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45983.95449502315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45983.95449502315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45983.95449502315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45983.95449502315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45983.95449502315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45983.95449502315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45983.95449502315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45983.95449502315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45983.95449502315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45983.95449502315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45983.95449502315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45983.95449502315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45983.95449502315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45983.95449502315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45983.95449502315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45983.95449502315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45983.95449502315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45983.95449502315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45983.95449502315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45983.95449502315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45983.95449502315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45983.95449502315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45983.95449502315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45983.95449502315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45983.95449502315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45983.95449502315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45983.95449502315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45983.95449502315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45983.95449502315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45983.95449502315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45983.95449502315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45983.95449502315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45983.95449502315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45983.95449502315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45983.95449502315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45983.95449502315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45983.95449502315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45983.95449502315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45983.95449502315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45983.95449502315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45983.95449502315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45983.95449502315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45983.95449502315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45983.95449502315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45983.95449502315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45983.95449502315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45983.95449502315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45983.95449502315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45983.95449502315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45983.95449502315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45983.95449502315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45983.95449502315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45983.95449502315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45983.95449502315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45983.95449502315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45983.95449502315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45983.95449502315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45983.95449502315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45983.95449502315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45983.95449502315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45983.95449502315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45983.95449502315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45983.95449502315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45983.95449502315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45983.95449502315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45983.95449502315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45983.95449502315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45983.95449502315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45983.95449502315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45983.95449502315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45983.95449502315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45983.95449502315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45983.95449502315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45983.95449502315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45983.95449502315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45983.95449502315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45983.95449502315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45983.95449502315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45983.95449502315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45983.95449502315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45983.95449502315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45983.95449502315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45983.95449502315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45983.95449502315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45983.95449502315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45983.95449502315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45983.95449502315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45983.95449502315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45983.95449502315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45983.95449502315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45983.95449502315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45983.95449502315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45983.95449502315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45983.95449502315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45983.95449502315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45983.95449502315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45983.95449502315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45983.95449502315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45983.95449502315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45983.95449502315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45983.95449502315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45983.95449502315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45983.95449502315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45983.95449502315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45983.95449502315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45983.95449502315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45983.95449502315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45983.95449502315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45983.95449502315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45983.95449502315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45983.95449502315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45983.95449502315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45983.95449502315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45983.95449502315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45983.95449502315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45983.95449502315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45983.95449502315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45983.95449502315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45983.95449502315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45983.95449502315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45983.95449502315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45983.95449502315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45983.95449502315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45983.95449502315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45983.95449502315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45983.95449502315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45983.95449502315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45983.95449502315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45983.95449502315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45983.95449502315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45983.95449502315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45983.95449502315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45983.95449502315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45983.95449502315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45983.95449502315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45983.95449502315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45983.95449502315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45983.95449502315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45983.95449502315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45983.95449502315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45983.95449502315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45983.95449502315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45983.95449502315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45983.95449502315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45983.95449502315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45983.95449502315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45983.95449502315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45983.95449502315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45983.95449502315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45983.95449502315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45983.95449502315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45983.95449502315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45983.95449502315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45983.95449502315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45983.95449502315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45983.95449502315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45983.95449502315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45983.95449502315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45983.95449502315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45983.95449502315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45983.95449502315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45983.95449502315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45983.95449502315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45983.95449502315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45983.95449502315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45983.95449502315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45983.95449502315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45983.95449502315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45983.95449502315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45983.95449502315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45983.95449502315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45983.95449502315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45983.95449502315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45983.95449502315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45983.95449502315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45983.95449502315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45983.95449502315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45983.95449502315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45983.95449502315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45983.95449502315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45983.95449502315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45983.95449502315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45983.95449502315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45983.95449502315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45983.95449502315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45983.95449502315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45983.95449502315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45983.95449502315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45983.95449502315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45983.95449502315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45983.95449502315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45983.95449502315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45983.95449502315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45983.95449502315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45983.95449502315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45983.95449502315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45983.95449502315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45983.95449502315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45983.95449502315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45983.95449502315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45983.95449502315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45983.95449502315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45983.95449502315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45983.95449502315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45983.95449502315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45983.95449502315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45983.95449502315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45983.95449502315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45983.95449502315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45983.95449502315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45983.95449502315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45983.95449502315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45983.95449502315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45983.95449502315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45983.95449502315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45983.95449502315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45983.95449502315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45983.95449502315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45983.95449502315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45983.95449502315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45983.95449502315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45983.95449502315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45983.95449502315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45983.95449502315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45983.95449502315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45983.95449502315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45983.95449502315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45983.95449502315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45983.95449502315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45983.95449502315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45983.95449502315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45983.95449502315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45983.95449502315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45983.95449502315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45983.95449502315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45983.95449502315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45983.95449502315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45983.95449502315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45983.95449502315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45983.95449502315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45983.95449502315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45983.95449502315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45983.95449502315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45983.95449502315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45983.95449502315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45983.95449502315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45983.95449502315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45983.95449502315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45983.95449502315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45983.95449502315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45983.95449502315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45983.95449502315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45983.95449502315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45983.95449502315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45983.95449502315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45983.95449502315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45983.95449502315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45983.95449502315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45983.95449502315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45983.95449502315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45983.95449502315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45983.95449502315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45983.95449502315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45983.95449502315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45983.95449502315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45983.95449502315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45983.95449502315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45983.95449502315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45983.95449502315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45983.95449502315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45983.95449502315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45983.95449502315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45983.95449502315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45983.95449502315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45983.95449502315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45983.95449502315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45983.95449502315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45983.95449502315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45983.95449502315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45983.95449502315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45983.95449502315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45983.95449502315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45983.95449502315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45983.95449502315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45983.95449502315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45983.95449502315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45983.95449502315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45983.95449502315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45983.95449502315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45983.95449502315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45983.95449502315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45983.95449502315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45983.95449502315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45983.95449502315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45983.95449502315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45983.95449502315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45983.95449502315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45983.95449502315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45983.95449502315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45983.95449502315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45983.95449502315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45983.95449502315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45983.95449502315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45983.95449502315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45983.95449502315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45983.95449502315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45983.95449502315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45983.95449502315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45983.95449502315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45983.95449502315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45983.95449502315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45983.95449502315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45983.95449502315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45983.95449502315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45983.95449502315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45983.95449502315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45983.95449502315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45983.95449502315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45983.95449502315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45983.95449502315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45983.95449502315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45983.95449502315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45983.95449502315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45983.95449502315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45983.95449502315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45983.95449502315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45983.95449502315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45983.95449502315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45983.95449502315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45983.95449502315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45983.95449502315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45983.95449502315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45983.95449502315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45983.95449502315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45983.95449502315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45983.95449502315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45983.95449502315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45983.95449502315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45983.95449502315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45983.95449502315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45983.95449502315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45983.95449502315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45983.95449502315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45983.95449502315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45983.95449502315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45983.95449502315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45983.95449502315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45983.95449502315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45983.95449502315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45983.95449502315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45983.95449502315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45983.95449502315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45983.95449502315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45983.95449502315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45983.95449502315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45983.95449502315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45983.95449502315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45983.95449502315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45983.95449502315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45983.95449502315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45983.95449502315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45983.95449502315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45983.95449502315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45983.95449502315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45983.95449502315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45983.95449502315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45983.95449502315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45983.95449502315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45983.95449502315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45983.95449502315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45983.95449502315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45983.95449502315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45983.95449502315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45983.95449502315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45983.95449502315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45983.95449502315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45983.95449502315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45983.95449502315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45983.95449502315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45983.95449502315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45983.95449502315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45983.95449502315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45983.95449502315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45983.95449502315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45983.95449502315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45983.95449502315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45983.95449502315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45983.95449502315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45983.95449502315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45983.95449502315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45983.95449502315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45983.95449502315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45983.95449502315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45983.95449502315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45983.95449502315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45983.95449502315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45983.95449502315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45983.95449502315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45983.95449502315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45983.95449502315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45983.95449502315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45983.95449502315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45983.95449502315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45983.95449502315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45983.95449502315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45983.95449502315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45983.95449502315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45983.95449502315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45983.95449502315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45983.95449502315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45983.95449502315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45983.95449502315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45983.95449502315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45983.95449502315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45983.95449502315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45983.95449502315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45983.95449502315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45983.95449502315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45983.95449502315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45983.95449502315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45983.95449502315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45983.95449502315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45983.95449502315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45983.95449502315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45983.95449502315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45983.95449502315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45983.95449502315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45983.95449502315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45983.95449502315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45983.95449502315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45983.95449502315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45983.95449502315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45983.95449502315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45983.95449502315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45983.95449502315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45983.95449502315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45983.95449502315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45983.95449502315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45983.95449502315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45983.95449502315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45983.95449502315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45983.95449502315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45983.95449502315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45983.95449502315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45983.95449502315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45983.95449502315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45983.95449502315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45983.95449502315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45983.95449502315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45983.95449502315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45983.95449502315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45983.95449502315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45983.95449502315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45983.95449502315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45983.95449502315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45983.95449502315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45983.95449502315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45983.95449502315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45983.95449502315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45983.95449502315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45983.95449502315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45983.95449502315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45983.95449502315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45983.95449502315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45983.95449502315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45983.95449502315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45983.95449502315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45983.95449502315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45983.95449502315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45983.95449502315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45983.95449502315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45983.95449502315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45983.95449502315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45983.95449502315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45983.95449502315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45983.95449502315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45983.95449502315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45983.95449502315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45983.95449502315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45983.95449502315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45983.95449502315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45983.95449502315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45983.95449502315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45983.95449502315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45983.95449502315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45983.95449502315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45983.95449502315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45983.95449502315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45983.95449502315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45983.95449502315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45983.95449502315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45983.95449502315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45983.95449502315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45983.95449502315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45983.95449502315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45983.95449502315</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280.47377743055404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0.21498113426059717</v>
      </c>
      <c r="H3" s="95">
        <v>45983.723113425927</v>
      </c>
      <c r="I3" s="113" t="str">
        <f>IFERROR(VLOOKUP(D3,DB!A:F,6,0),"")</f>
        <v>Generator-SG</v>
      </c>
      <c r="J3" s="113" t="str">
        <f>IFERROR(VLOOKUP(D3,DB!A:G,7,0),"")</f>
        <v>No BB Shifted</v>
      </c>
      <c r="K3" s="97" t="s">
        <v>39112</v>
      </c>
      <c r="L3" s="91" t="str">
        <f>IFERROR(VLOOKUP(D3,DB!A:I,9,0),"")</f>
        <v>Latis</v>
      </c>
    </row>
    <row r="4" spans="1:16" ht="30" customHeight="1">
      <c r="A4" s="113" t="s">
        <v>39113</v>
      </c>
      <c r="B4" s="113" t="str">
        <f>IFERROR(VLOOKUP(D4,DB!A:K,11,0),"")</f>
        <v>R4</v>
      </c>
      <c r="C4" s="93">
        <v>1</v>
      </c>
      <c r="D4" s="91" t="s">
        <v>32088</v>
      </c>
      <c r="E4" s="94" t="s">
        <v>39021</v>
      </c>
      <c r="F4" s="95">
        <v>45983.859861111108</v>
      </c>
      <c r="G4" s="96">
        <f t="shared" ref="G4:G66" ca="1" si="1">IFERROR(NOW()-F4,"")</f>
        <v>9.4633912041899748E-2</v>
      </c>
      <c r="H4" s="95">
        <v>45983.854305555556</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36143</v>
      </c>
      <c r="E5" s="94" t="s">
        <v>39021</v>
      </c>
      <c r="F5" s="95">
        <v>45983.926898148151</v>
      </c>
      <c r="G5" s="96">
        <f t="shared" ca="1" si="1"/>
        <v>2.7596874999289867E-2</v>
      </c>
      <c r="H5" s="95">
        <v>45983.927361111113</v>
      </c>
      <c r="I5" s="113" t="str">
        <f>IFERROR(VLOOKUP(D5,DB!A:F,6,0),"")</f>
        <v>SCECO</v>
      </c>
      <c r="J5" s="113" t="str">
        <f>IFERROR(VLOOKUP(D5,DB!A:G,7,0),"")</f>
        <v>Dead</v>
      </c>
      <c r="K5" s="97" t="s">
        <v>39116</v>
      </c>
      <c r="L5" s="91" t="str">
        <f>IFERROR(VLOOKUP(D5,DB!A:I,9,0),"")</f>
        <v>Latis</v>
      </c>
    </row>
    <row r="6" spans="1:16" ht="15" customHeight="1">
      <c r="A6" s="95" t="s">
        <v>39117</v>
      </c>
      <c r="B6" s="113" t="str">
        <f>IFERROR(VLOOKUP(D6,DB!A:K,11,0),"")</f>
        <v>R4</v>
      </c>
      <c r="C6" s="93">
        <v>1</v>
      </c>
      <c r="D6" s="91" t="s">
        <v>35722</v>
      </c>
      <c r="E6" s="94" t="s">
        <v>39021</v>
      </c>
      <c r="F6" s="150">
        <v>45983.939108796294</v>
      </c>
      <c r="G6" s="96">
        <f ca="1">IFERROR(NOW()-F6,"")</f>
        <v>1.5386226856207941E-2</v>
      </c>
      <c r="H6" s="95">
        <v>45983.70952546296</v>
      </c>
      <c r="I6" s="113" t="str">
        <f>IFERROR(VLOOKUP(D6,DB!A:F,6,0),"")</f>
        <v>Generator-SG</v>
      </c>
      <c r="J6" s="113" t="str">
        <f>IFERROR(VLOOKUP(D6,DB!A:G,7,0),"")</f>
        <v>Dead</v>
      </c>
      <c r="K6" s="97" t="s">
        <v>39116</v>
      </c>
      <c r="L6" s="91" t="str">
        <f>IFERROR(VLOOKUP(D6,DB!A:I,9,0),"")</f>
        <v>Latis</v>
      </c>
    </row>
    <row r="7" spans="1:16" ht="15" customHeight="1">
      <c r="A7" s="113"/>
      <c r="B7" s="113" t="str">
        <f>IFERROR(VLOOKUP(D7,DB!A:K,11,0),"")</f>
        <v/>
      </c>
      <c r="C7" s="93"/>
      <c r="D7" s="91"/>
      <c r="E7" s="94"/>
      <c r="F7" s="95"/>
      <c r="G7" s="96">
        <f ca="1">IFERROR(NOW()-F7,"")</f>
        <v>45983.95449502315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45983.95449502315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45983.95449502315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45983.95449502315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45983.95449502315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45983.95449502315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45983.95449502315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45983.95449502315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45983.95449502315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45983.95449502315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45983.95449502315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45983.95449502315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45983.95449502315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45983.95449502315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45983.95449502315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45983.95449502315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45983.95449502315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45983.95449502315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45983.95449502315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45983.95449502315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45983.95449502315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45983.95449502315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45983.95449502315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45983.95449502315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45983.95449502315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45983.95449502315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45983.95449502315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45983.95449502315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45983.95449502315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45983.95449502315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45983.95449502315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45983.95449502315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45983.95449502315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45983.95449502315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45983.95449502315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45983.95449502315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45983.95449502315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45983.95449502315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45983.95449502315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45983.95449502315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45983.95449502315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45983.95449502315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45983.95449502315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45983.95449502315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45983.95449502315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45983.95449502315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45983.95449502315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45983.95449502315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45983.95449502315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45983.95449502315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45983.95449502315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45983.95449502315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45983.95449502315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45983.95449502315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45983.95449502315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45983.95449502315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45983.95449502315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45983.95449502315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45983.95449502315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45983.95449502315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45983.95449502315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45983.95449502315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45983.95449502315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45983.95449502315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45983.95449502315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45983.95449502315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45983.95449502315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45983.95449502315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45983.95449502315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45983.95449502315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45983.95449502315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45983.95449502315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45983.95449502315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45983.95449502315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45983.95449502315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45983.95449502315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45983.95449502315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45983.95449502315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45983.95449502315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45983.95449502315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45983.95449502315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45983.95449502315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45983.95449502315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45983.95449502315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45983.95449502315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45983.95449502315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45983.95449502315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45983.95449502315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45983.95449502315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45983.95449502315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45983.95449502315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45983.95449502315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45983.95449502315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45983.95449502315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45983.95449502315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45983.95449502315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45983.95449502315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45983.95449502315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45983.95449502315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45983.95449502315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45983.95449502315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45983.95449502315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45983.95449502315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45983.95449502315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45983.95449502315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45983.95449502315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45983.95449502315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45983.95449502315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45983.95449502315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45983.95449502315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45983.95449502315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45983.95449502315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45983.95449502315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45983.95449502315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45983.95449502315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45983.95449502315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45983.95449502315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45983.95449502315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45983.95449502315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45983.95449502315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45983.95449502315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45983.95449502315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45983.95449502315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45983.95449502315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45983.95449502315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45983.95449502315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45983.95449502315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45983.95449502315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45983.95449502315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45983.95449502315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45983.95449502315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45983.95449502315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45983.95449502315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45983.95449502315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45983.95449502315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45983.95449502315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45983.95449502315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45983.95449502315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45983.95449502315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45983.95449502315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45983.95449502315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45983.95449502315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45983.95449502315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45983.95449502315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45983.95449502315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45983.95449502315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45983.95449502315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45983.95449502315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45983.95449502315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45983.95449502315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45983.95449502315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45983.95449502315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45983.95449502315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45983.95449502315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45983.95449502315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45983.95449502315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45983.95449502315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45983.95449502315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45983.95449502315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45983.95449502315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45983.95449502315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45983.95449502315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45983.95449502315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45983.95449502315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45983.95449502315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45983.95449502315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45983.95449502315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45983.95449502315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45983.95449502315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45983.95449502315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45983.95449502315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45983.95449502315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45983.95449502315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45983.95449502315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45983.95449502315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45983.95449502315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45983.95449502315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45983.95449502315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45983.95449502315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45983.95449502315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45983.95449502315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45983.95449502315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45983.95449502315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45983.95449502315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45983.95449502315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45983.95449502315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45983.95449502315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45983.95449502315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45983.95449502315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45983.95449502315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45983.95449502315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45983.95449502315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45983.95449502315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45983.95449502315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45983.95449502315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45983.95449502315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45983.95449502315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45983.95449502315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45983.95449502315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45983.95449502315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45983.95449502315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45983.95449502315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45983.95449502315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45983.95449502315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45983.95449502315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45983.95449502315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45983.95449502315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45983.95449502315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45983.95449502315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45983.95449502315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45983.95449502315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45983.95449502315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45983.95449502315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45983.95449502315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45983.95449502315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45983.95449502315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45983.95449502315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45983.95449502315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45983.95449502315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45983.95449502315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45983.95449502315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45983.95449502315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45983.95449502315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45983.95449502315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45983.95449502315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45983.95449502315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45983.95449502315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45983.95449502315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45983.95449502315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45983.95449502315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45983.95449502315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45983.95449502315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45983.95449502315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45983.95449502315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45983.95449502315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45983.95449502315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45983.95449502315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45983.95449502315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45983.95449502315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45983.95449502315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45983.95449502315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45983.95449502315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45983.95449502315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45983.95449502315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45983.95449502315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45983.95449502315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45983.95449502315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45983.95449502315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45983.95449502315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45983.95449502315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45983.95449502315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45983.95449502315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45983.95449502315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45983.95449502315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45983.95449502315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45983.95449502315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45983.95449502315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45983.95449502315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45983.95449502315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45983.95449502315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45983.95449502315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45983.95449502315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45983.95449502315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45983.95449502315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45983.95449502315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45983.95449502315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45983.95449502315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45983.95449502315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45983.95449502315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45983.95449502315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45983.95449502315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45983.95449502315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45983.95449502315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45983.95449502315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45983.95449502315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45983.95449502315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45983.95449502315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45983.95449502315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45983.95449502315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45983.95449502315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45983.95449502315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45983.95449502315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45983.95449502315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45983.95449502315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45983.95449502315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45983.95449502315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45983.95449502315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45983.95449502315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45983.95449502315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45983.95449502315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45983.95449502315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45983.95449502315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45983.95449502315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45983.95449502315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45983.95449502315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45983.95449502315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45983.95449502315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45983.95449502315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45983.95449502315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45983.95449502315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45983.95449502315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45983.95449502315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45983.95449502315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45983.95449502315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45983.95449502315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45983.95449502315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45983.95449502315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45983.95449502315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45983.95449502315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45983.95449502315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45983.95449502315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45983.95449502315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45983.95449502315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45983.95449502315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45983.95449502315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45983.95449502315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6">IFERROR(NOW()-F323,"")</f>
        <v>45983.95449502315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45983.95449502315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45983.95449502315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45983.95449502315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45983.95449502315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45983.95449502315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45983.95449502315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45983.95449502315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45983.95449502315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45983.95449502315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45983.95449502315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45983.95449502315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45983.95449502315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45983.95449502315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45983.95449502315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45983.95449502315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45983.95449502315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45983.95449502315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45983.95449502315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45983.95449502315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45983.95449502315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45983.95449502315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45983.95449502315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45983.95449502315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45983.95449502315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45983.95449502315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45983.95449502315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45983.95449502315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45983.95449502315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45983.95449502315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45983.95449502315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45983.95449502315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45983.95449502315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45983.95449502315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45983.95449502315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45983.95449502315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45983.95449502315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45983.95449502315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45983.95449502315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45983.95449502315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45983.95449502315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45983.95449502315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45983.95449502315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45983.95449502315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45983.95449502315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45983.95449502315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45983.95449502315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45983.95449502315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45983.95449502315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45983.95449502315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45983.95449502315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45983.95449502315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45983.95449502315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45983.95449502315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45983.95449502315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45983.95449502315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45983.95449502315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45983.95449502315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45983.95449502315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45983.95449502315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45983.95449502315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45983.95449502315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45983.95449502315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45983.95449502315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32" ca="1" si="7">IFERROR(NOW()-F387,"")</f>
        <v>45983.95449502315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45983.95449502315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45983.95449502315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45983.95449502315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45983.95449502315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45983.95449502315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45983.95449502315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45983.95449502315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45983.95449502315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45983.95449502315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45983.95449502315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45983.95449502315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45983.95449502315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45983.95449502315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45983.95449502315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45983.95449502315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45983.95449502315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45983.95449502315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45983.95449502315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45983.95449502315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45983.95449502315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45983.95449502315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45983.95449502315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45983.95449502315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45983.95449502315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45983.95449502315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45983.95449502315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45983.95449502315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45983.95449502315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45983.95449502315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45983.95449502315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45983.95449502315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45983.95449502315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45983.95449502315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45983.95449502315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45983.95449502315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45983.95449502315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45983.95449502315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45983.95449502315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45983.95449502315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45983.95449502315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45983.95449502315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45983.95449502315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45983.95449502315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45983.95449502315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45983.95449502315</v>
      </c>
      <c r="H432" s="95"/>
      <c r="I432" s="113" t="str">
        <f>IFERROR(VLOOKUP(D432,DB!A:F,6,0),"")</f>
        <v/>
      </c>
      <c r="J432" s="113" t="str">
        <f>IFERROR(VLOOKUP(D432,DB!A:G,7,0),"")</f>
        <v/>
      </c>
      <c r="K432" s="97"/>
      <c r="L432" s="91" t="str">
        <f>IFERROR(VLOOKUP(D432,DB!A:I,9,0),"")</f>
        <v/>
      </c>
    </row>
  </sheetData>
  <dataValidations count="2">
    <dataValidation allowBlank="1" showInputMessage="1" showErrorMessage="1" sqref="E1" xr:uid="{A4F81451-56CC-4543-9497-104C4E44EE4B}"/>
    <dataValidation type="list" allowBlank="1" showInputMessage="1" showErrorMessage="1" sqref="E2:E4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92.122434837961919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39104</v>
      </c>
      <c r="F3" s="38">
        <v>45926.188877314817</v>
      </c>
      <c r="G3" s="108">
        <f t="shared" ref="G3" ca="1" si="0">IFERROR(NOW()-F3,"")</f>
        <v>57.765617708333593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39104</v>
      </c>
      <c r="F4" s="110">
        <v>45948.661111111112</v>
      </c>
      <c r="G4" s="111">
        <f t="shared" ref="G4" ca="1" si="1">IFERROR(NOW()-F4,"")</f>
        <v>35.293383912037825</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6.4396917824124102</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2.5811964120366611</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15237</v>
      </c>
      <c r="E7" s="109" t="s">
        <v>39021</v>
      </c>
      <c r="F7" s="109" t="s">
        <v>39129</v>
      </c>
      <c r="G7" s="111" t="str">
        <f ca="1">IFERROR(NOW()-F7,"")</f>
        <v/>
      </c>
      <c r="H7" s="128">
        <v>45983.834201388891</v>
      </c>
      <c r="I7" s="109" t="str">
        <f>IFERROR(VLOOKUP(D7,DB!A:F,6,0),"")</f>
        <v>SCECO</v>
      </c>
      <c r="J7" s="109" t="str">
        <f>IFERROR(VLOOKUP(D7,DB!A:G,7,0),"")</f>
        <v>Dead</v>
      </c>
      <c r="K7" s="109" t="s">
        <v>39130</v>
      </c>
      <c r="L7" s="109" t="str">
        <f>IFERROR(VLOOKUP(D7,DB!A:I,9,0),"")</f>
        <v>Latis</v>
      </c>
    </row>
    <row r="8" spans="1:13">
      <c r="A8" s="109"/>
      <c r="B8" s="109" t="str">
        <f>IFERROR(VLOOKUP(D8,DB!A:K,11,0),"")</f>
        <v/>
      </c>
      <c r="C8" s="109"/>
      <c r="D8" s="109"/>
      <c r="E8" s="109"/>
      <c r="F8" s="109"/>
      <c r="G8" s="111">
        <f ca="1">IFERROR(NOW()-F8,"")</f>
        <v>45983.95449502315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45983.95449502315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45983.95449502315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45983.95449502315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45983.95449502315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45983.95449502315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45983.95449502315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45983.95449502315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45983.95449502315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45983.95449502315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45983.95449502315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45983.95449502315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45983.95449502315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45983.95449502315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45983.95449502315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45983.95449502315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45983.95449502315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45983.95449502315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45983.95449502315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45983.95449502315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45983.95449502315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45983.95449502315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45983.95449502315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45983.95449502315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45983.95449502315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45983.95449502315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45983.95449502315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45983.95449502315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45983.95449502315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45983.95449502315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45983.95449502315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45983.95449502315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45983.95449502315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45983.95449502315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45983.95449502315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45983.95449502315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45983.95449502315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45983.95449502315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45983.95449502315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45983.95449502315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45983.95449502315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45983.95449502315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45983.95449502315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45983.95449502315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45983.95449502315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45983.95449502315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45983.95449502315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45983.95449502315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45983.95449502315</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45983.95449502315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45983.95449502315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45983.95449502315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45983.95449502315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45983.95449502315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45983.95449502315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45983.95449502315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45983.95449502315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45983.95449502315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45983.95449502315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45983.95449502315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45983.95449502315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45983.95449502315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45983.95449502315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45983.95449502315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45983.95449502315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45983.95449502315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45983.95449502315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45983.95449502315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45983.95449502315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45983.95449502315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45983.95449502315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45983.95449502315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45983.95449502315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45983.95449502315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45983.95449502315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45983.95449502315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45983.95449502315</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39131</v>
      </c>
      <c r="B2" s="119" t="str">
        <f>IFERROR(VLOOKUP(D2,DB!A:K,11,0),"")</f>
        <v>R6</v>
      </c>
      <c r="C2" s="120">
        <v>2</v>
      </c>
      <c r="D2" s="119" t="s">
        <v>38968</v>
      </c>
      <c r="E2" s="109" t="s">
        <v>39021</v>
      </c>
      <c r="F2" s="121">
        <v>45983.943680555552</v>
      </c>
      <c r="G2" s="104">
        <f t="shared" ref="G2:G12" ca="1" si="0">IFERROR(NOW()-F2,"-")</f>
        <v>1.0814467597811017E-2</v>
      </c>
      <c r="H2" s="121">
        <v>45983.922696759262</v>
      </c>
      <c r="I2" s="119" t="str">
        <f>IFERROR(VLOOKUP(D2,DB!A:F,6,0),"")</f>
        <v>Generator-SG</v>
      </c>
      <c r="J2" s="119" t="str">
        <f>IFERROR(VLOOKUP(D2,DB!A:G,7,0),"")</f>
        <v>Vandalized</v>
      </c>
      <c r="K2" s="122" t="s">
        <v>39132</v>
      </c>
      <c r="L2" s="123" t="str">
        <f>IFERROR(VLOOKUP(D2,DB!A:I,9,0),"")</f>
        <v>Latis</v>
      </c>
    </row>
    <row r="3" spans="1:16382" ht="31.5" customHeight="1">
      <c r="A3" s="118"/>
      <c r="B3" s="119" t="str">
        <f>IFERROR(VLOOKUP(D3,DB!A:K,11,0),"")</f>
        <v/>
      </c>
      <c r="C3" s="120"/>
      <c r="D3" s="119"/>
      <c r="E3" s="109"/>
      <c r="F3" s="121"/>
      <c r="G3" s="104">
        <f t="shared" ca="1" si="0"/>
        <v>45983.95449502315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45983.95449502315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45983.95449502315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45983.95449502315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45983.95449502315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45983.95449502315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45983.95449502315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45983.95449502315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45983.95449502315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45983.95449502315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45983.95449502315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45983.95449502315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45983.95449502315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45983.95449502315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45983.95449502315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45983.95449502315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45983.95449502315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45983.95449502315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45983.95449502315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45983.95449502315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45983.95449502315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45983.95449502315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45983.95449502315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45983.95449502315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45983.95449502315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45983.95449502315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45983.95449502315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45983.95449502315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45983.95449502315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45983.95449502315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45983.95449502315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45983.95449502315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45983.95449502315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45983.95449502315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45983.95449502315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45983.95449502315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45983.95449502315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45983.95449502315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45983.95449502315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45983.95449502315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45983.95449502315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45983.95449502315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45983.95449502315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45983.95449502315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45983.95449502315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45983.95449502315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45983.95449502315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45983.95449502315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45983.95449502315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45983.95449502315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45983.95449502315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45983.95449502315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45983.95449502315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45983.95449502315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45983.95449502315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45983.95449502315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45983.95449502315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45983.95449502315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45983.95449502315</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2025-11-22T19:56:30Z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