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427" documentId="120_S{2AC9BD13-BADA-5192-A53E-5A8FF88502F6}" xr6:coauthVersionLast="47" xr6:coauthVersionMax="47" xr10:uidLastSave="{2A102876-99B0-45D3-97CF-2B1D6CBF46A4}"/>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2" l="1"/>
  <c r="J6" i="2"/>
  <c r="I6" i="2"/>
  <c r="G6" i="2"/>
  <c r="B6" i="2"/>
  <c r="I3" i="4"/>
  <c r="J3" i="4"/>
  <c r="I4" i="4"/>
  <c r="J4" i="4"/>
  <c r="I5" i="4"/>
  <c r="J5" i="4"/>
  <c r="I6" i="4"/>
  <c r="J6" i="4"/>
  <c r="I7" i="4"/>
  <c r="J7" i="4"/>
  <c r="G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3" i="4"/>
  <c r="G3" i="4"/>
  <c r="L3" i="4"/>
  <c r="B4" i="4"/>
  <c r="G4" i="4"/>
  <c r="L4" i="4"/>
  <c r="B5" i="4"/>
  <c r="G5" i="4"/>
  <c r="L5" i="4"/>
  <c r="B6" i="4"/>
  <c r="G6" i="4"/>
  <c r="L6" i="4"/>
  <c r="B7" i="4"/>
  <c r="G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alcChain>
</file>

<file path=xl/sharedStrings.xml><?xml version="1.0" encoding="utf-8"?>
<sst xmlns="http://schemas.openxmlformats.org/spreadsheetml/2006/main" count="180292" uniqueCount="39131">
  <si>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</si>
  <si>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</si>
  <si>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</si>
  <si>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</si>
  <si>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</si>
  <si>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</si>
  <si>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</si>
  <si>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</si>
  <si>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</si>
  <si>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</si>
  <si>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</si>
  <si>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</si>
  <si>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</si>
  <si>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</si>
  <si>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</si>
  <si>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</si>
  <si>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</si>
  <si>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</si>
  <si>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</si>
  <si>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</si>
  <si>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</si>
  <si>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</si>
  <si>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</si>
  <si>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</si>
  <si>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</si>
  <si>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</si>
  <si>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</si>
  <si>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</si>
  <si>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</si>
  <si>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</si>
  <si>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</si>
  <si>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</si>
  <si>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</si>
  <si>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</si>
  <si>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</si>
  <si>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</si>
  <si>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</si>
  <si>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</si>
  <si>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</si>
  <si>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</si>
  <si>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</si>
  <si>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</si>
  <si>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</si>
  <si>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</si>
  <si>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</si>
  <si>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</si>
  <si>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</si>
  <si>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</si>
  <si>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</si>
  <si>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</si>
  <si>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</si>
  <si>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</si>
  <si>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</si>
  <si>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</si>
  <si>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</si>
  <si>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</si>
  <si>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</si>
  <si>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</si>
  <si>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</si>
  <si>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</si>
  <si>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</si>
  <si>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</si>
  <si>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</si>
  <si>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</si>
  <si>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</si>
  <si>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</si>
  <si>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</si>
  <si>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</si>
  <si>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</si>
  <si>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</si>
  <si>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</si>
  <si>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</si>
  <si>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</si>
  <si>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</si>
  <si>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</si>
  <si>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</si>
  <si>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</si>
  <si>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</si>
  <si>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</si>
  <si>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</si>
  <si>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</si>
  <si>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</si>
  <si>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</si>
  <si>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</si>
  <si>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</si>
  <si>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</si>
  <si>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</si>
  <si>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</si>
  <si>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</si>
  <si>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</si>
  <si>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</si>
  <si>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</si>
  <si>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</si>
  <si>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</si>
  <si>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</si>
  <si>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</si>
  <si>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</si>
  <si>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</si>
  <si>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</si>
  <si>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</si>
  <si>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</si>
  <si>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</si>
  <si>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</si>
  <si>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</si>
  <si>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</si>
  <si>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</si>
  <si>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</si>
  <si>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</si>
  <si>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</si>
  <si>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</si>
  <si>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</si>
  <si>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</si>
  <si>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</si>
  <si>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</si>
  <si>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</si>
  <si>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</si>
  <si>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</si>
  <si>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</si>
  <si>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</si>
  <si>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</si>
  <si>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</si>
  <si>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</si>
  <si>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</si>
  <si>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</si>
  <si>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</si>
  <si>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</si>
  <si>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</si>
  <si>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</si>
  <si>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</si>
  <si>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</si>
  <si>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</si>
  <si>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</si>
  <si>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</si>
  <si>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</si>
  <si>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</si>
  <si>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</si>
  <si>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</si>
  <si>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</si>
  <si>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</si>
  <si>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</si>
  <si>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</si>
  <si>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</si>
  <si>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</si>
  <si>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</si>
  <si>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</si>
  <si>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</si>
  <si>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</si>
  <si>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</si>
  <si>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</si>
  <si>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</si>
  <si>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</si>
  <si>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</si>
  <si>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</si>
  <si>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</si>
  <si>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</si>
  <si>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</si>
  <si>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</si>
  <si>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</si>
  <si>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</si>
  <si>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</si>
  <si>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</si>
  <si>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</si>
  <si>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</si>
  <si>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</si>
  <si>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</si>
  <si>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</si>
  <si>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</si>
  <si>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</si>
  <si>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</si>
  <si>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</si>
  <si>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</si>
  <si>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</si>
  <si>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</si>
  <si>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</si>
  <si>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</si>
  <si>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</si>
  <si>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</si>
  <si>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</si>
  <si>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</si>
  <si>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</si>
  <si>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</si>
  <si>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</si>
  <si>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</si>
  <si>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</si>
  <si>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</si>
  <si>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</si>
  <si>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</si>
  <si>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</si>
  <si>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</si>
  <si>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</si>
  <si>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</si>
  <si>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</si>
  <si>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</si>
  <si>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</si>
  <si>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</si>
  <si>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</si>
  <si>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</si>
  <si>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</si>
  <si>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</si>
  <si>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</si>
  <si>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</si>
  <si>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</si>
  <si>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</si>
  <si>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</si>
  <si>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</si>
  <si>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</si>
  <si>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</si>
  <si>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</si>
  <si>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</si>
  <si>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</si>
  <si>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</si>
  <si>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</si>
  <si>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</si>
  <si>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</si>
  <si>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</si>
  <si>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</si>
  <si>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</si>
  <si>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</si>
  <si>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</si>
  <si>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</si>
  <si>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</si>
  <si>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</si>
  <si>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</si>
  <si>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</si>
  <si>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</si>
  <si>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</si>
  <si>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</si>
  <si>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</si>
  <si>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</si>
  <si>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</si>
  <si>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</si>
  <si>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</si>
  <si>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</si>
  <si>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</si>
  <si>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</si>
  <si>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</si>
  <si>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</si>
  <si>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</si>
  <si>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</si>
  <si>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</si>
  <si>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</si>
  <si>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</si>
  <si>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</si>
  <si>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</si>
  <si>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</si>
  <si>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</si>
  <si>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</si>
  <si>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</si>
  <si>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</si>
  <si>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</si>
  <si>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</si>
  <si>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</si>
  <si>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</si>
  <si>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</si>
  <si>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</si>
  <si>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</si>
  <si>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</si>
  <si>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</si>
  <si>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</si>
  <si>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</si>
  <si>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</si>
  <si>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</si>
  <si>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</si>
  <si>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</si>
  <si>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</si>
  <si>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</si>
  <si>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</si>
  <si>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</si>
  <si>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</si>
  <si>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</si>
  <si>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</si>
  <si>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</si>
  <si>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</si>
  <si>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</si>
  <si>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</si>
  <si>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</si>
  <si>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</si>
  <si>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</si>
  <si>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</si>
  <si>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</si>
  <si>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</si>
  <si>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</si>
  <si>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</si>
  <si>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</si>
  <si>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</si>
  <si>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</si>
  <si>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</si>
  <si>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</si>
  <si>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</si>
  <si>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</si>
  <si>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</si>
  <si>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</si>
  <si>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</si>
  <si>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</si>
  <si>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</si>
  <si>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</si>
  <si>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</si>
  <si>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</si>
  <si>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</si>
  <si>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</si>
  <si>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</si>
  <si>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</si>
  <si>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</si>
  <si>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</si>
  <si>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</si>
  <si>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</si>
  <si>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</si>
  <si>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</si>
  <si>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</si>
  <si>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</si>
  <si>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</si>
  <si>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</si>
  <si>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</si>
  <si>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</si>
  <si>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</si>
  <si>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</si>
  <si>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</si>
  <si>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</si>
  <si>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</si>
  <si>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</si>
  <si>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</si>
  <si>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</si>
  <si>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</si>
  <si>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</si>
  <si>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</si>
  <si>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</si>
  <si>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</si>
  <si>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</si>
  <si>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</si>
  <si>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</si>
  <si>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</si>
  <si>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</si>
  <si>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</si>
  <si>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</si>
  <si>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</si>
  <si>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</si>
  <si>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</si>
  <si>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</si>
  <si>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</si>
  <si>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</si>
  <si>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</si>
  <si>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</si>
  <si>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</si>
  <si>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</si>
  <si>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</si>
  <si>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</si>
  <si>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</si>
  <si>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</si>
  <si>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</si>
  <si>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</si>
  <si>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</si>
  <si>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</si>
  <si>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</si>
  <si>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</si>
  <si>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</si>
  <si>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</si>
  <si>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</si>
  <si>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</si>
  <si>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</si>
  <si>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</si>
  <si>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</si>
  <si>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</si>
  <si>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</si>
  <si>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</si>
  <si>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</si>
  <si>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</si>
  <si>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</si>
  <si>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</si>
  <si>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</si>
  <si>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</si>
  <si>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</si>
  <si>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</si>
  <si>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</si>
  <si>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</si>
  <si>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</si>
  <si>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</si>
  <si>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</si>
  <si>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</si>
  <si>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</si>
  <si>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</si>
  <si>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</si>
  <si>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</si>
  <si>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</si>
  <si>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</si>
  <si>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</si>
  <si>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</si>
  <si>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</si>
  <si>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</si>
  <si>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</si>
  <si>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</si>
  <si>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</si>
  <si>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</si>
  <si>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</si>
  <si>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</si>
  <si>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</si>
  <si>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</si>
  <si>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</si>
  <si>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</si>
  <si>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</si>
  <si>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</si>
  <si>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</si>
  <si>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</si>
  <si>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</si>
  <si>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</si>
  <si>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</si>
  <si>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</si>
  <si>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</si>
  <si>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</si>
  <si>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</si>
  <si>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</si>
  <si>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</si>
  <si>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</si>
  <si>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</si>
  <si>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</si>
  <si>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</si>
  <si>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</si>
  <si>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</si>
  <si>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</si>
  <si>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</si>
  <si>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</si>
  <si>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</si>
  <si>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</si>
  <si>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</si>
  <si>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</si>
  <si>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</si>
  <si>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</si>
  <si>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</si>
  <si>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</si>
  <si>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</si>
  <si>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</si>
  <si>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</si>
  <si>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</si>
  <si>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</si>
  <si>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</si>
  <si>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</si>
  <si>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</si>
  <si>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</si>
  <si>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</si>
  <si>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</si>
  <si>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</si>
  <si>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</si>
  <si>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</si>
  <si>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</si>
  <si>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</si>
  <si>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</si>
  <si>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</si>
  <si>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</si>
  <si>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</si>
  <si>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</si>
  <si>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</si>
  <si>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</si>
  <si>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</si>
  <si>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</si>
  <si>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</si>
  <si>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</si>
  <si>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</si>
  <si>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</si>
  <si>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</si>
  <si>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</si>
  <si>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</si>
  <si>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</si>
  <si>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</si>
  <si>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</si>
  <si>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</si>
  <si>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</si>
  <si>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</si>
  <si>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</si>
  <si>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</si>
  <si>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</si>
  <si>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</si>
  <si>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</si>
  <si>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</si>
  <si>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</si>
  <si>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</si>
  <si>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</si>
  <si>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</si>
  <si>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</si>
  <si>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</si>
  <si>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</si>
  <si>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</si>
  <si>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</si>
  <si>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</si>
  <si>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</si>
  <si>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</si>
  <si>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</si>
  <si>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</si>
  <si>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</si>
  <si>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</si>
  <si>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</si>
  <si>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</si>
  <si>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</si>
  <si>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</si>
  <si>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</si>
  <si>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</si>
  <si>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</si>
  <si>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</si>
  <si>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</si>
  <si>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</si>
  <si>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</si>
  <si>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</si>
  <si>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</si>
  <si>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</si>
  <si>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</si>
  <si>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</si>
  <si>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</si>
  <si>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</si>
  <si>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</si>
  <si>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</si>
  <si>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</si>
  <si>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</si>
  <si>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</si>
  <si>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</si>
  <si>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</si>
  <si>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</si>
  <si>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</si>
  <si>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</si>
  <si>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</si>
  <si>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</si>
  <si>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</si>
  <si>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</si>
  <si>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</si>
  <si>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</si>
  <si>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</si>
  <si>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</si>
  <si>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</si>
  <si>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</si>
  <si>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</si>
  <si>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</si>
  <si>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</si>
  <si>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</si>
  <si>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</si>
  <si>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</si>
  <si>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</si>
  <si>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</si>
  <si>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</si>
  <si>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</si>
  <si>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</si>
  <si>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</si>
  <si>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</si>
  <si>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</si>
  <si>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</si>
  <si>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</si>
  <si>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</si>
  <si>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</si>
  <si>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</si>
  <si>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</si>
  <si>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</si>
  <si>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</si>
  <si>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</si>
  <si>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</si>
  <si>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</si>
  <si>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</si>
  <si>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</si>
  <si>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</si>
  <si>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</si>
  <si>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</si>
  <si>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</si>
  <si>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</si>
  <si>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</si>
  <si>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</si>
  <si>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</si>
  <si>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</si>
  <si>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</si>
  <si>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</si>
  <si>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</si>
  <si>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</si>
  <si>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</si>
  <si>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</si>
  <si>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</si>
  <si>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</si>
  <si>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</si>
  <si>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</si>
  <si>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</si>
  <si>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</si>
  <si>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</si>
  <si>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</si>
  <si>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</si>
  <si>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</si>
  <si>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</si>
  <si>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</si>
  <si>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</si>
  <si>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</si>
  <si>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</si>
  <si>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</si>
  <si>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</si>
  <si>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</si>
  <si>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</si>
  <si>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</si>
  <si>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</si>
  <si>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</si>
  <si>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</si>
  <si>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</si>
  <si>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</si>
  <si>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</si>
  <si>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</si>
  <si>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</si>
  <si>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</si>
  <si>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</si>
  <si>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</si>
  <si>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</si>
  <si>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</si>
  <si>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</si>
  <si>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</si>
  <si>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</si>
  <si>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</si>
  <si>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</si>
  <si>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</si>
  <si>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</si>
  <si>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</si>
  <si>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</si>
  <si>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</si>
  <si>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</si>
  <si>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</si>
  <si>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</si>
  <si>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</si>
  <si>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</si>
  <si>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</si>
  <si>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</si>
  <si>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</si>
  <si>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</si>
  <si>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</si>
  <si>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</si>
  <si>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</si>
  <si>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</si>
  <si>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</si>
  <si>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</si>
  <si>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</si>
  <si>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</si>
  <si>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</si>
  <si>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</si>
  <si>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</si>
  <si>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</si>
  <si>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</si>
  <si>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</si>
  <si>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</si>
  <si>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</si>
  <si>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</si>
  <si>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</si>
  <si>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</si>
  <si>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</si>
  <si>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</si>
  <si>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</si>
  <si>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</si>
  <si>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</si>
  <si>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</si>
  <si>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</si>
  <si>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</si>
  <si>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</si>
  <si>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</si>
  <si>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</si>
  <si>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</si>
  <si>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</si>
  <si>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</si>
  <si>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</si>
  <si>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</si>
  <si>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</si>
  <si>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</si>
  <si>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</si>
  <si>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</si>
  <si>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</si>
  <si>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</si>
  <si>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</si>
  <si>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</si>
  <si>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</si>
  <si>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</si>
  <si>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</si>
  <si>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</si>
  <si>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</si>
  <si>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</si>
  <si>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</si>
  <si>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</si>
  <si>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</si>
  <si>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</si>
  <si>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</si>
  <si>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</si>
  <si>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</si>
  <si>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</si>
  <si>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</si>
  <si>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</si>
  <si>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</si>
  <si>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</si>
  <si>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</si>
  <si>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</si>
  <si>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</si>
  <si>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</si>
  <si>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</si>
  <si>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</si>
  <si>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</si>
  <si>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</si>
  <si>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</si>
  <si>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</si>
  <si>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</si>
  <si>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</si>
  <si>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</si>
  <si>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</si>
  <si>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</si>
  <si>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</si>
  <si>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</si>
  <si>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</si>
  <si>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</si>
  <si>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</si>
  <si>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</si>
  <si>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</si>
  <si>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</si>
  <si>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</si>
  <si>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</si>
  <si>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</si>
  <si>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</si>
  <si>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</si>
  <si>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</si>
  <si>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</si>
  <si>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</si>
  <si>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</si>
  <si>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</si>
  <si>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</si>
  <si>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</si>
  <si>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</si>
  <si>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</si>
  <si>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</si>
  <si>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</si>
  <si>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</si>
  <si>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</si>
  <si>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</si>
  <si>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</si>
  <si>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</si>
  <si>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</si>
  <si>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</si>
  <si>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</si>
  <si>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</si>
  <si>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</si>
  <si>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</si>
  <si>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</si>
  <si>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</si>
  <si>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</si>
  <si>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</si>
  <si>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</si>
  <si>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</si>
  <si>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</si>
  <si>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</si>
  <si>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</si>
  <si>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</si>
  <si>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</si>
  <si>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</si>
  <si>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</si>
  <si>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</si>
  <si>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</si>
  <si>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</si>
  <si>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</si>
  <si>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</si>
  <si>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</si>
  <si>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</si>
  <si>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</si>
  <si>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</si>
  <si>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</si>
  <si>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</si>
  <si>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</si>
  <si>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</si>
  <si>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</si>
  <si>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</si>
  <si>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</si>
  <si>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</si>
  <si>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</si>
  <si>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</si>
  <si>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</si>
  <si>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</si>
  <si>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</si>
  <si>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</si>
  <si>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</si>
  <si>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</si>
  <si>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</si>
  <si>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</si>
  <si>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</si>
  <si>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</si>
  <si>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</si>
  <si>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</si>
  <si>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</si>
  <si>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</si>
  <si>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</si>
  <si>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</si>
  <si>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</si>
  <si>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</si>
  <si>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</si>
  <si>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</si>
  <si>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</si>
  <si>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</si>
  <si>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</si>
  <si>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</si>
  <si>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</si>
  <si>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</si>
  <si>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</si>
  <si>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</si>
  <si>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</si>
  <si>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</si>
  <si>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</si>
  <si>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</si>
  <si>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</si>
  <si>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</si>
  <si>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</si>
  <si>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</si>
  <si>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</si>
  <si>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</si>
  <si>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</si>
  <si>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</si>
  <si>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</si>
  <si>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</si>
  <si>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</si>
  <si>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</si>
  <si>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</si>
  <si>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</si>
  <si>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</si>
  <si>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</si>
  <si>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</si>
  <si>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</si>
  <si>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</si>
  <si>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</si>
  <si>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</si>
  <si>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</si>
  <si>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</si>
  <si>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</si>
  <si>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</si>
  <si>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</si>
  <si>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</si>
  <si>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</si>
  <si>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</si>
  <si>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</si>
  <si>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</si>
  <si>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</si>
  <si>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</si>
  <si>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</si>
  <si>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</si>
  <si>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</si>
  <si>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</si>
  <si>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</si>
  <si>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</si>
  <si>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</si>
  <si>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</si>
  <si>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</si>
  <si>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</si>
  <si>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</si>
  <si>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</si>
  <si>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</si>
  <si>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</si>
  <si>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</si>
  <si>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</si>
  <si>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</si>
  <si>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</si>
  <si>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</si>
  <si>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</si>
  <si>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</si>
  <si>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</si>
  <si>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</si>
  <si>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</si>
  <si>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</si>
  <si>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</si>
  <si>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</si>
  <si>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</si>
  <si>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</si>
  <si>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</si>
  <si>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</si>
  <si>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</si>
  <si>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</si>
  <si>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</si>
  <si>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</si>
  <si>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</si>
  <si>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</si>
  <si>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</si>
  <si>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</si>
  <si>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</si>
  <si>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</si>
  <si>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</si>
  <si>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</si>
  <si>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</si>
  <si>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</si>
  <si>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</si>
  <si>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</si>
  <si>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</si>
  <si>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</si>
  <si>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</si>
  <si>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</si>
  <si>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</si>
  <si>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</si>
  <si>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</si>
  <si>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</si>
  <si>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</si>
  <si>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</si>
  <si>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</si>
  <si>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</si>
  <si>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</si>
  <si>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</si>
  <si>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</si>
  <si>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</si>
  <si>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</si>
  <si>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</si>
  <si>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</si>
  <si>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</si>
  <si>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</si>
  <si>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</si>
  <si>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</si>
  <si>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</si>
  <si>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</si>
  <si>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</si>
  <si>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</si>
  <si>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</si>
  <si>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</si>
  <si>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</si>
  <si>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</si>
  <si>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</si>
  <si>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</si>
  <si>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</si>
  <si>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</si>
  <si>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</si>
  <si>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</si>
  <si>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</si>
  <si>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</si>
  <si>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</si>
  <si>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</si>
  <si>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</si>
  <si>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</si>
  <si>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</si>
  <si>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</si>
  <si>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</si>
  <si>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</si>
  <si>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</si>
  <si>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</si>
  <si>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</si>
  <si>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</si>
  <si>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</si>
  <si>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</si>
  <si>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</si>
  <si>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</si>
  <si>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</si>
  <si>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</si>
  <si>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</si>
  <si>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</si>
  <si>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</si>
  <si>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</si>
  <si>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</si>
  <si>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</si>
  <si>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</si>
  <si>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</si>
  <si>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</si>
  <si>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</si>
  <si>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</si>
  <si>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</si>
  <si>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</si>
  <si>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</si>
  <si>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</si>
  <si>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</si>
  <si>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</si>
  <si>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</si>
  <si>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</si>
  <si>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</si>
  <si>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</si>
  <si>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</si>
  <si>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</si>
  <si>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</si>
  <si>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</si>
  <si>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</si>
  <si>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</si>
  <si>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</si>
  <si>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</si>
  <si>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</si>
  <si>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</si>
  <si>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</si>
  <si>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</si>
  <si>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</si>
  <si>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</si>
  <si>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</si>
  <si>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</si>
  <si>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</si>
  <si>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</si>
  <si>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</si>
  <si>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</si>
  <si>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</si>
  <si>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</si>
  <si>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</si>
  <si>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</si>
  <si>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</si>
  <si>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</si>
  <si>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</si>
  <si>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</si>
  <si>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</si>
  <si>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</si>
  <si>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</si>
  <si>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</si>
  <si>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</si>
  <si>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</si>
  <si>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</si>
  <si>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</si>
  <si>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</si>
  <si>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</si>
  <si>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</si>
  <si>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</si>
  <si>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</si>
  <si>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</si>
  <si>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</si>
  <si>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</si>
  <si>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</si>
  <si>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</si>
  <si>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</si>
  <si>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</si>
  <si>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</si>
  <si>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</si>
  <si>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</si>
  <si>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</si>
  <si>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</si>
  <si>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</si>
  <si>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</si>
  <si>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</si>
  <si>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</si>
  <si>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</si>
  <si>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</si>
  <si>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</si>
  <si>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</si>
  <si>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</si>
  <si>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</si>
  <si>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</si>
  <si>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</si>
  <si>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</si>
  <si>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</si>
  <si>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</si>
  <si>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</si>
  <si>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</si>
  <si>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</si>
  <si>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</si>
  <si>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</si>
  <si>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</si>
  <si>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</si>
  <si>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</si>
  <si>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</si>
  <si>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</si>
  <si>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</si>
  <si>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</si>
  <si>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</si>
  <si>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</si>
  <si>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</si>
  <si>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</si>
  <si>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</si>
  <si>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</si>
  <si>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</si>
  <si>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</si>
  <si>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</si>
  <si>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</si>
  <si>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</si>
  <si>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</si>
  <si>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</si>
  <si>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</si>
  <si>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</si>
  <si>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</si>
  <si>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</si>
  <si>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</si>
  <si>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</si>
  <si>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</si>
  <si>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</si>
  <si>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</si>
  <si>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</si>
  <si>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</si>
  <si>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</si>
  <si>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</si>
  <si>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</si>
  <si>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</si>
  <si>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</si>
  <si>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</si>
  <si>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</si>
  <si>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</si>
  <si>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</si>
  <si>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</si>
  <si>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</si>
  <si>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</si>
  <si>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</si>
  <si>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</si>
  <si>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</si>
  <si>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</si>
  <si>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</si>
  <si>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</si>
  <si>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</si>
  <si>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</si>
  <si>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</si>
  <si>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</si>
  <si>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</si>
  <si>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</si>
  <si>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</si>
  <si>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</si>
  <si>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</si>
  <si>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</si>
  <si>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</si>
  <si>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</si>
  <si>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</si>
  <si>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</si>
  <si>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</si>
  <si>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</si>
  <si>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</si>
  <si>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</si>
  <si>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</si>
  <si>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</si>
  <si>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</si>
  <si>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</si>
  <si>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</si>
  <si>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</si>
  <si>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</si>
  <si>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</si>
  <si>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</si>
  <si>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</si>
  <si>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</si>
  <si>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</si>
  <si>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</si>
  <si>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</si>
  <si>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</si>
  <si>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</si>
  <si>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</si>
  <si>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</si>
  <si>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</si>
  <si>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</si>
  <si>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</si>
  <si>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</si>
  <si>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</si>
  <si>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</si>
  <si>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</si>
  <si>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</si>
  <si>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</si>
  <si>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</si>
  <si>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</si>
  <si>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</si>
  <si>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</si>
  <si>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</si>
  <si>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</si>
  <si>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</si>
  <si>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</si>
  <si>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</si>
  <si>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</si>
  <si>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</si>
  <si>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</si>
  <si>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</si>
  <si>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</si>
  <si>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</si>
  <si>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</si>
  <si>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</si>
  <si>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</si>
  <si>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</si>
  <si>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</si>
  <si>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</si>
  <si>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</si>
  <si>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</si>
  <si>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</si>
  <si>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</si>
  <si>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</si>
  <si>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</si>
  <si>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</si>
  <si>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</si>
  <si>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</si>
  <si>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</si>
  <si>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</si>
  <si>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</si>
  <si>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</si>
  <si>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</si>
  <si>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</si>
  <si>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</si>
  <si>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</si>
  <si>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</si>
  <si>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</si>
  <si>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</si>
  <si>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</si>
  <si>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</si>
  <si>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</si>
  <si>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</si>
  <si>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</si>
  <si>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</si>
  <si>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</si>
  <si>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</si>
  <si>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</si>
  <si>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</si>
  <si>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</si>
  <si>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</si>
  <si>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</si>
  <si>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</si>
  <si>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</si>
  <si>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</si>
  <si>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</si>
  <si>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</si>
  <si>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</si>
  <si>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</si>
  <si>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</si>
  <si>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</si>
  <si>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</si>
  <si>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</si>
  <si>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</si>
  <si>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</si>
  <si>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</si>
  <si>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</si>
  <si>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</si>
  <si>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</si>
  <si>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</si>
  <si>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</si>
  <si>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</si>
  <si>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</si>
  <si>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</si>
  <si>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</si>
  <si>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</si>
  <si>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</si>
  <si>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</si>
  <si>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</si>
  <si>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</si>
  <si>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</si>
  <si>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</si>
  <si>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</si>
  <si>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</si>
  <si>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</si>
  <si>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</si>
  <si>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</si>
  <si>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</si>
  <si>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</si>
  <si>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</si>
  <si>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</si>
  <si>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</si>
  <si>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</si>
  <si>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</si>
  <si>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</si>
  <si>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</si>
  <si>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</si>
  <si>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</si>
  <si>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</si>
  <si>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</si>
  <si>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</si>
  <si>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</si>
  <si>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</si>
  <si>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</si>
  <si>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</si>
  <si>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</si>
  <si>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</si>
  <si>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</si>
  <si>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</si>
  <si>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</si>
  <si>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</si>
  <si>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</si>
  <si>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</si>
  <si>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</si>
  <si>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</si>
  <si>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</si>
  <si>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</si>
  <si>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</si>
  <si>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</si>
  <si>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</si>
  <si>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</si>
  <si>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</si>
  <si>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</si>
  <si>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</si>
  <si>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</si>
  <si>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</si>
  <si>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</si>
  <si>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</si>
  <si>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</si>
  <si>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</si>
  <si>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</si>
  <si>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</si>
  <si>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</si>
  <si>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</si>
  <si>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</si>
  <si>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</si>
  <si>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</si>
  <si>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</si>
  <si>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</si>
  <si>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</si>
  <si>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</si>
  <si>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</si>
  <si>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</si>
  <si>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</si>
  <si>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</si>
  <si>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</si>
  <si>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</si>
  <si>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</si>
  <si>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</si>
  <si>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</si>
  <si>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</si>
  <si>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</si>
  <si>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</si>
  <si>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</si>
  <si>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</si>
  <si>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</si>
  <si>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</si>
  <si>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</si>
  <si>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</si>
  <si>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</si>
  <si>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</si>
  <si>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</si>
  <si>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</si>
  <si>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</si>
  <si>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</si>
  <si>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</si>
  <si>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</si>
  <si>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</si>
  <si>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</si>
  <si>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</si>
  <si>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</si>
  <si>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</si>
  <si>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</si>
  <si>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</si>
  <si>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</si>
  <si>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</si>
  <si>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</si>
  <si>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</si>
  <si>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</si>
  <si>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</si>
  <si>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</si>
  <si>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</si>
  <si>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</si>
  <si>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</si>
  <si>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</si>
  <si>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</si>
  <si>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</si>
  <si>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</si>
  <si>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</si>
  <si>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</si>
  <si>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</si>
  <si>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</si>
  <si>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</si>
  <si>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</si>
  <si>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</si>
  <si>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</si>
  <si>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</si>
  <si>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</si>
  <si>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</si>
  <si>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</si>
  <si>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</si>
  <si>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</si>
  <si>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</si>
  <si>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</si>
  <si>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</si>
  <si>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</si>
  <si>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</si>
  <si>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</si>
  <si>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</si>
  <si>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</si>
  <si>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</si>
  <si>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</si>
  <si>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</si>
  <si>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</si>
  <si>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</si>
  <si>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</si>
  <si>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</si>
  <si>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</si>
  <si>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</si>
  <si>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</si>
  <si>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</si>
  <si>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</si>
  <si>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</si>
  <si>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</si>
  <si>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</si>
  <si>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</si>
  <si>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</si>
  <si>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</si>
  <si>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</si>
  <si>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</si>
  <si>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</si>
  <si>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</si>
  <si>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</si>
  <si>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</si>
  <si>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</si>
  <si>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</si>
  <si>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</si>
  <si>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</si>
  <si>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</si>
  <si>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</si>
  <si>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</si>
  <si>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</si>
  <si>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</si>
  <si>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</si>
  <si>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</si>
  <si>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</si>
  <si>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</si>
  <si>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</si>
  <si>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</si>
  <si>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</si>
  <si>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</si>
  <si>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</si>
  <si>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</si>
  <si>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</si>
  <si>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</si>
  <si>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</si>
  <si>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</si>
  <si>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</si>
  <si>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</si>
  <si>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</si>
  <si>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</si>
  <si>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</si>
  <si>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</si>
  <si>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</si>
  <si>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</si>
  <si>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</si>
  <si>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</si>
  <si>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</si>
  <si>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</si>
  <si>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</si>
  <si>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</si>
  <si>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</si>
  <si>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</si>
  <si>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</si>
  <si>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</si>
  <si>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</si>
  <si>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</si>
  <si>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</si>
  <si>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</si>
  <si>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</si>
  <si>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</si>
  <si>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</si>
  <si>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</si>
  <si>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</si>
  <si>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</si>
  <si>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</si>
  <si>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</si>
  <si>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</si>
  <si>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</si>
  <si>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</si>
  <si>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</si>
  <si>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</si>
  <si>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</si>
  <si>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</si>
  <si>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</si>
  <si>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</si>
  <si>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</si>
  <si>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</si>
  <si>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</si>
  <si>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</si>
  <si>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</si>
  <si>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</si>
  <si>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</si>
  <si>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</si>
  <si>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</si>
  <si>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</si>
  <si>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</si>
  <si>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</si>
  <si>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</si>
  <si>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</si>
  <si>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</si>
  <si>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</si>
  <si>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</si>
  <si>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</si>
  <si>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</si>
  <si>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</si>
  <si>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</si>
  <si>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</si>
  <si>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</si>
  <si>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</si>
  <si>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</si>
  <si>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</si>
  <si>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</si>
  <si>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</si>
  <si>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</si>
  <si>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</si>
  <si>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</si>
  <si>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</si>
  <si>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</si>
  <si>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</si>
  <si>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</si>
  <si>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</si>
  <si>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</si>
  <si>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</si>
  <si>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</si>
  <si>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</si>
  <si>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</si>
  <si>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</si>
  <si>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</si>
  <si>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</si>
  <si>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</si>
  <si>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</si>
  <si>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</si>
  <si>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</si>
  <si>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</si>
  <si>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</si>
  <si>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</si>
  <si>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</si>
  <si>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</si>
  <si>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</si>
  <si>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</si>
  <si>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</si>
  <si>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</si>
  <si>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</si>
  <si>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</si>
  <si>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</si>
  <si>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</si>
  <si>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</si>
  <si>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</si>
  <si>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</si>
  <si>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</si>
  <si>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</si>
  <si>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</si>
  <si>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</si>
  <si>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</si>
  <si>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</si>
  <si>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</si>
  <si>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</si>
  <si>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</si>
  <si>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</si>
  <si>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</si>
  <si>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</si>
  <si>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</si>
  <si>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</si>
  <si>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</si>
  <si>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</si>
  <si>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</si>
  <si>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</si>
  <si>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</si>
  <si>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</si>
  <si>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</si>
  <si>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</si>
  <si>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</si>
  <si>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</si>
  <si>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</si>
  <si>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</si>
  <si>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</si>
  <si>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</si>
  <si>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</si>
  <si>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</si>
  <si>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</si>
  <si>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</si>
  <si>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</si>
  <si>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</si>
  <si>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</si>
  <si>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</si>
  <si>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</si>
  <si>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</si>
  <si>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</si>
  <si>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</si>
  <si>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</si>
  <si>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</si>
  <si>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</si>
  <si>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</si>
  <si>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</si>
  <si>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</si>
  <si>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</si>
  <si>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</si>
  <si>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</si>
  <si>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</si>
  <si>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</si>
  <si>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</si>
  <si>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</si>
  <si>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</si>
  <si>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</si>
  <si>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</si>
  <si>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</si>
  <si>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</si>
  <si>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</si>
  <si>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</si>
  <si>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</si>
  <si>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</si>
  <si>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</si>
  <si>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</si>
  <si>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</si>
  <si>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</si>
  <si>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</si>
  <si>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</si>
  <si>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</si>
  <si>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</si>
  <si>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</si>
  <si>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</si>
  <si>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</si>
  <si>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</si>
  <si>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</si>
  <si>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</si>
  <si>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</si>
  <si>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</si>
  <si>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</si>
  <si>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</si>
  <si>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</si>
  <si>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</si>
  <si>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</si>
  <si>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</si>
  <si>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</si>
  <si>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</si>
  <si>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</si>
  <si>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</si>
  <si>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</si>
  <si>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</si>
  <si>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</si>
  <si>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</si>
  <si>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</si>
  <si>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</si>
  <si>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</si>
  <si>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</si>
  <si>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</si>
  <si>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</si>
  <si>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</si>
  <si>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</si>
  <si>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</si>
  <si>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</si>
  <si>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</si>
  <si>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</si>
  <si>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</si>
  <si>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</si>
  <si>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</si>
  <si>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</si>
  <si>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</si>
  <si>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</si>
  <si>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</si>
  <si>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</si>
  <si>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</si>
  <si>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</si>
  <si>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</si>
  <si>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</si>
  <si>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</si>
  <si>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</si>
  <si>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</si>
  <si>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</si>
  <si>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</si>
  <si>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</si>
  <si>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</si>
  <si>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</si>
  <si>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</si>
  <si>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</si>
  <si>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</si>
  <si>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</si>
  <si>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</si>
  <si>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</si>
  <si>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</si>
  <si>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</si>
  <si>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</si>
  <si>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</si>
  <si>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</si>
  <si>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</si>
  <si>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</si>
  <si>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</si>
  <si>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</si>
  <si>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</si>
  <si>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</si>
  <si>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</si>
  <si>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</si>
  <si>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</si>
  <si>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</si>
  <si>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</si>
  <si>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</si>
  <si>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</si>
  <si>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</si>
  <si>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</si>
  <si>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</si>
  <si>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</si>
  <si>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</si>
  <si>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</si>
  <si>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</si>
  <si>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</si>
  <si>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</si>
  <si>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</si>
  <si>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</si>
  <si>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</si>
  <si>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</si>
  <si>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</si>
  <si>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</si>
  <si>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</si>
  <si>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</si>
  <si>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</si>
  <si>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</si>
  <si>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</si>
  <si>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</si>
  <si>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</si>
  <si>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</si>
  <si>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</si>
  <si>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</si>
  <si>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</si>
  <si>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</si>
  <si>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</si>
  <si>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</si>
  <si>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</si>
  <si>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</si>
  <si>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</si>
  <si>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</si>
  <si>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</si>
  <si>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</si>
  <si>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</si>
  <si>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</si>
  <si>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</si>
  <si>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</si>
  <si>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</si>
  <si>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</si>
  <si>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</si>
  <si>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</si>
  <si>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</si>
  <si>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</si>
  <si>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</si>
  <si>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</si>
  <si>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</si>
  <si>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</si>
  <si>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</si>
  <si>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</si>
  <si>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</si>
  <si>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</si>
  <si>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</si>
  <si>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</si>
  <si>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</si>
  <si>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</si>
  <si>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</si>
  <si>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</si>
  <si>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</si>
  <si>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</si>
  <si>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</si>
  <si>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</si>
  <si>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</si>
  <si>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</si>
  <si>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</si>
  <si>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</si>
  <si>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</si>
  <si>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</si>
  <si>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</si>
  <si>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</si>
  <si>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</si>
  <si>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</si>
  <si>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</si>
  <si>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</si>
  <si>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</si>
  <si>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</si>
  <si>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</si>
  <si>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</si>
  <si>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</si>
  <si>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</si>
  <si>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</si>
  <si>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</si>
  <si>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</si>
  <si>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</si>
  <si>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</si>
  <si>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</si>
  <si>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</si>
  <si>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</si>
  <si>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</si>
  <si>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</si>
  <si>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</si>
  <si>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</si>
  <si>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</si>
  <si>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</si>
  <si>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</si>
  <si>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</si>
  <si>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</si>
  <si>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</si>
  <si>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</si>
  <si>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</si>
  <si>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</si>
  <si>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</si>
  <si>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</si>
  <si>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</si>
  <si>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</si>
  <si>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</si>
  <si>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</si>
  <si>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</si>
  <si>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</si>
  <si>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</si>
  <si>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</si>
  <si>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</si>
  <si>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</si>
  <si>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</si>
  <si>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</si>
  <si>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</si>
  <si>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</si>
  <si>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</si>
  <si>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</si>
  <si>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</si>
  <si>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</si>
  <si>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</si>
  <si>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</si>
  <si>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</si>
  <si>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</si>
  <si>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</si>
  <si>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</si>
  <si>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</si>
  <si>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</si>
  <si>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</si>
  <si>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</si>
  <si>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</si>
  <si>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</si>
  <si>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</si>
  <si>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</si>
  <si>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</si>
  <si>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</si>
  <si>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</si>
  <si>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</si>
  <si>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</si>
  <si>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</si>
  <si>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</si>
  <si>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</si>
  <si>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</si>
  <si>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</si>
  <si>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</si>
  <si>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</si>
  <si>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</si>
  <si>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</si>
  <si>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</si>
  <si>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</si>
  <si>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</si>
  <si>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</si>
  <si>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</si>
  <si>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</si>
  <si>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</si>
  <si>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</si>
  <si>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</si>
  <si>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</si>
  <si>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</si>
  <si>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</si>
  <si>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</si>
  <si>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</si>
  <si>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</si>
  <si>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</si>
  <si>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</si>
  <si>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</si>
  <si>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</si>
  <si>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</si>
  <si>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</si>
  <si>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</si>
  <si>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</si>
  <si>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</si>
  <si>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</si>
  <si>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</si>
  <si>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</si>
  <si>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</si>
  <si>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</si>
  <si>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</si>
  <si>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</si>
  <si>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</si>
  <si>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</si>
  <si>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</si>
  <si>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</si>
  <si>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</si>
  <si>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</si>
  <si>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</si>
  <si>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</si>
  <si>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</si>
  <si>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</si>
  <si>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</si>
  <si>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</si>
  <si>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</si>
  <si>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</si>
  <si>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</si>
  <si>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</si>
  <si>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</si>
  <si>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</si>
  <si>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</si>
  <si>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</si>
  <si>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</si>
  <si>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</si>
  <si>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</si>
  <si>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</si>
  <si>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</si>
  <si>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</si>
  <si>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</si>
  <si>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</si>
  <si>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</si>
  <si>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</si>
  <si>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</si>
  <si>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</si>
  <si>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</si>
  <si>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</si>
  <si>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</si>
  <si>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</si>
  <si>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</si>
  <si>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</si>
  <si>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</si>
  <si>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</si>
  <si>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</si>
  <si>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</si>
  <si>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</si>
  <si>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</si>
  <si>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</si>
  <si>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</si>
  <si>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</si>
  <si>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</si>
  <si>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</si>
  <si>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</si>
  <si>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</si>
  <si>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</si>
  <si>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</si>
  <si>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</si>
  <si>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</si>
  <si>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</si>
  <si>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</si>
  <si>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</si>
  <si>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</si>
  <si>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</si>
  <si>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</si>
  <si>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</si>
  <si>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</si>
  <si>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</si>
  <si>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</si>
  <si>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</si>
  <si>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</si>
  <si>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</si>
  <si>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</si>
  <si>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</si>
  <si>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</si>
  <si>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</si>
  <si>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</si>
  <si>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</si>
  <si>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</si>
  <si>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</si>
  <si>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</si>
  <si>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</si>
  <si>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</si>
  <si>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</si>
  <si>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</si>
  <si>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</si>
  <si>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</si>
  <si>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</si>
  <si>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</si>
  <si>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</si>
  <si>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</si>
  <si>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</si>
  <si>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</si>
  <si>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</si>
  <si>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</si>
  <si>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</si>
  <si>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</si>
  <si>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</si>
  <si>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</si>
  <si>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</si>
  <si>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</si>
  <si>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</si>
  <si>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</si>
  <si>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</si>
  <si>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</si>
  <si>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</si>
  <si>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</si>
  <si>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</si>
  <si>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</si>
  <si>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</si>
  <si>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</si>
  <si>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</si>
  <si>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</si>
  <si>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</si>
  <si>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</si>
  <si>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</si>
  <si>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</si>
  <si>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</si>
  <si>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</si>
  <si>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</si>
  <si>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</si>
  <si>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</si>
  <si>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</si>
  <si>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</si>
  <si>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</si>
  <si>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</si>
  <si>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</si>
  <si>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</si>
  <si>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</si>
  <si>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</si>
  <si>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</si>
  <si>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</si>
  <si>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</si>
  <si>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</si>
  <si>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</si>
  <si>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</si>
  <si>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</si>
  <si>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</si>
  <si>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</si>
  <si>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</si>
  <si>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</si>
  <si>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</si>
  <si>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</si>
  <si>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</si>
  <si>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</si>
  <si>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</si>
  <si>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</si>
  <si>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</si>
  <si>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</si>
  <si>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</si>
  <si>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</si>
  <si>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</si>
  <si>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</si>
  <si>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</si>
  <si>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</si>
  <si>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</si>
  <si>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</si>
  <si>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</si>
  <si>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</si>
  <si>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</si>
  <si>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</si>
  <si>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</si>
  <si>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</si>
  <si>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</si>
  <si>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</si>
  <si>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</si>
  <si>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</si>
  <si>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</si>
  <si>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</si>
  <si>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</si>
  <si>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</si>
  <si>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</si>
  <si>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</si>
  <si>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</si>
  <si>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</si>
  <si>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</si>
  <si>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</si>
  <si>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</si>
  <si>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</si>
  <si>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</si>
  <si>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</si>
  <si>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</si>
  <si>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</si>
  <si>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</si>
  <si>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</si>
  <si>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</si>
  <si>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</si>
  <si>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</si>
  <si>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</si>
  <si>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</si>
  <si>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</si>
  <si>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</si>
  <si>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</si>
  <si>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</si>
  <si>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</si>
  <si>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</si>
  <si>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</si>
  <si>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</si>
  <si>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</si>
  <si>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</si>
  <si>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</si>
  <si>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</si>
  <si>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</si>
  <si>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</si>
  <si>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</si>
  <si>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</si>
  <si>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</si>
  <si>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</si>
  <si>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</si>
  <si>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</si>
  <si>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</si>
  <si>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</si>
  <si>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</si>
  <si>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</si>
  <si>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</si>
  <si>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</si>
  <si>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</si>
  <si>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</si>
  <si>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</si>
  <si>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</si>
  <si>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</si>
  <si>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</si>
  <si>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</si>
  <si>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</si>
  <si>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</si>
  <si>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</si>
  <si>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</si>
  <si>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</si>
  <si>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</si>
  <si>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</si>
  <si>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</si>
  <si>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</si>
  <si>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</si>
  <si>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</si>
  <si>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</si>
  <si>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</si>
  <si>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</si>
  <si>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</si>
  <si>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</si>
  <si>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</si>
  <si>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</si>
  <si>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</si>
  <si>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</si>
  <si>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</si>
  <si>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</si>
  <si>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</si>
  <si>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</si>
  <si>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</si>
  <si>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</si>
  <si>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</si>
  <si>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</si>
  <si>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</si>
  <si>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</si>
  <si>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</si>
  <si>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</si>
  <si>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</si>
  <si>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</si>
  <si>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</si>
  <si>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</si>
  <si>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</si>
  <si>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</si>
  <si>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</si>
  <si>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</si>
  <si>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</si>
  <si>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</si>
  <si>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</si>
  <si>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</si>
  <si>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</si>
  <si>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</si>
  <si>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</si>
  <si>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</si>
  <si>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</si>
  <si>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</si>
  <si>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</si>
  <si>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</si>
  <si>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</si>
  <si>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</si>
  <si>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</si>
  <si>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</si>
  <si>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</si>
  <si>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</si>
  <si>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</si>
  <si>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</si>
  <si>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</si>
  <si>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</si>
  <si>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</si>
  <si>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</si>
  <si>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</si>
  <si>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</si>
  <si>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</si>
  <si>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</si>
  <si>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</si>
  <si>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</si>
  <si>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</si>
  <si>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</si>
  <si>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</si>
  <si>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</si>
  <si>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</si>
  <si>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</si>
  <si>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</si>
  <si>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</si>
  <si>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</si>
  <si>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</si>
  <si>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</si>
  <si>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</si>
  <si>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</si>
  <si>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</si>
  <si>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</si>
  <si>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</si>
  <si>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</si>
  <si>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</si>
  <si>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</si>
  <si>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</si>
  <si>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</si>
  <si>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</si>
  <si>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</si>
  <si>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</si>
  <si>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</si>
  <si>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</si>
  <si>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</si>
  <si>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</si>
  <si>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</si>
  <si>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</si>
  <si>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</si>
  <si>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</si>
  <si>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</si>
  <si>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</si>
  <si>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</si>
  <si>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</si>
  <si>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</si>
  <si>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</si>
  <si>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</si>
  <si>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</si>
  <si>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</si>
  <si>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</si>
  <si>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</si>
  <si>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</si>
  <si>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</si>
  <si>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</si>
  <si>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</si>
  <si>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</si>
  <si>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</si>
  <si>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</si>
  <si>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</si>
  <si>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</si>
  <si>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</si>
  <si>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</si>
  <si>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</si>
  <si>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</si>
  <si>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</si>
  <si>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</si>
  <si>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</si>
  <si>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</si>
  <si>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</si>
  <si>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</si>
  <si>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</si>
  <si>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</si>
  <si>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</si>
  <si>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</si>
  <si>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</si>
  <si>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</si>
  <si>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</si>
  <si>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</si>
  <si>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</si>
  <si>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</si>
  <si>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</si>
  <si>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</si>
  <si>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</si>
  <si>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</si>
  <si>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</si>
  <si>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</si>
  <si>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</si>
  <si>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</si>
  <si>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</si>
  <si>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</si>
  <si>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</si>
  <si>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</si>
  <si>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</si>
  <si>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</si>
  <si>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</si>
  <si>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</si>
  <si>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</si>
  <si>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</si>
  <si>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</si>
  <si>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</si>
  <si>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</si>
  <si>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</si>
  <si>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</si>
  <si>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</si>
  <si>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</si>
  <si>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</si>
  <si>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</si>
  <si>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</si>
  <si>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</si>
  <si>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</si>
  <si>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</si>
  <si>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</si>
  <si>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</si>
  <si>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</si>
  <si>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</si>
  <si>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</si>
  <si>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</si>
  <si>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</si>
  <si>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</si>
  <si>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</si>
  <si>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</si>
  <si>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</si>
  <si>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</si>
  <si>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</si>
  <si>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</si>
  <si>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</si>
  <si>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</si>
  <si>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</si>
  <si>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</si>
  <si>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</si>
  <si>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</si>
  <si>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</si>
  <si>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</si>
  <si>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</si>
  <si>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</si>
  <si>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</si>
  <si>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</si>
  <si>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</si>
  <si>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</si>
  <si>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</si>
  <si>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</si>
  <si>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</si>
  <si>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</si>
  <si>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</si>
  <si>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</si>
  <si>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</si>
  <si>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</si>
  <si>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</si>
  <si>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</si>
  <si>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</si>
  <si>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</si>
  <si>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</si>
  <si>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</si>
  <si>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</si>
  <si>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</si>
  <si>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</si>
  <si>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</si>
  <si>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</si>
  <si>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</si>
  <si>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</si>
  <si>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</si>
  <si>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</si>
  <si>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</si>
  <si>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</si>
  <si>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</si>
  <si>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</si>
  <si>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</si>
  <si>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</si>
  <si>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</si>
  <si>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</si>
  <si>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</si>
  <si>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</si>
  <si>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</si>
  <si>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</si>
  <si>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</si>
  <si>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</si>
  <si>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</si>
  <si>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</si>
  <si>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</si>
  <si>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</si>
  <si>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</si>
  <si>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</si>
  <si>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</si>
  <si>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</si>
  <si>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</si>
  <si>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</si>
  <si>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</si>
  <si>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</si>
  <si>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</si>
  <si>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</si>
  <si>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</si>
  <si>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</si>
  <si>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</si>
  <si>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</si>
  <si>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</si>
  <si>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</si>
  <si>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</si>
  <si>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</si>
  <si>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</si>
  <si>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</si>
  <si>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</si>
  <si>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</si>
  <si>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</si>
  <si>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</si>
  <si>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</si>
  <si>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</si>
  <si>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</si>
  <si>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</si>
  <si>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</si>
  <si>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</si>
  <si>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</si>
  <si>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</si>
  <si>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</si>
  <si>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</si>
  <si>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</si>
  <si>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</si>
  <si>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</si>
  <si>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</si>
  <si>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</si>
  <si>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</si>
  <si>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</si>
  <si>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</si>
  <si>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</si>
  <si>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</si>
  <si>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</si>
  <si>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</si>
  <si>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</si>
  <si>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</si>
  <si>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</si>
  <si>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</si>
  <si>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</si>
  <si>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</si>
  <si>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</si>
  <si>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</si>
  <si>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</si>
  <si>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</si>
  <si>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</si>
  <si>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</si>
  <si>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</si>
  <si>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</si>
  <si>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</si>
  <si>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</si>
  <si>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</si>
  <si>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</si>
  <si>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</si>
  <si>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</si>
  <si>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</si>
  <si>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</si>
  <si>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</si>
  <si>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</si>
  <si>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</si>
  <si>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</si>
  <si>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</si>
  <si>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</si>
  <si>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</si>
  <si>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</si>
  <si>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</si>
  <si>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</si>
  <si>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</si>
  <si>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</si>
  <si>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</si>
  <si>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</si>
  <si>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</si>
  <si>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</si>
  <si>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</si>
  <si>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</si>
  <si>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</si>
  <si>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</si>
  <si>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</si>
  <si>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</si>
  <si>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</si>
  <si>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</si>
  <si>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</si>
  <si>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</si>
  <si>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</si>
  <si>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</si>
  <si>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</si>
  <si>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</si>
  <si>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</si>
  <si>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</si>
  <si>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</si>
  <si>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</si>
  <si>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</si>
  <si>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</si>
  <si>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</si>
  <si>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</si>
  <si>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</si>
  <si>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</si>
  <si>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</si>
  <si>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</si>
  <si>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</si>
  <si>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</si>
  <si>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</si>
  <si>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</si>
  <si>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</si>
  <si>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</si>
  <si>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</si>
  <si>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</si>
  <si>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</si>
  <si>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</si>
  <si>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</si>
  <si>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</si>
  <si>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</si>
  <si>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</si>
  <si>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</si>
  <si>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</si>
  <si>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</si>
  <si>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</si>
  <si>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</si>
  <si>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</si>
  <si>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</si>
  <si>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</si>
  <si>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</si>
  <si>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</si>
  <si>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</si>
  <si>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</si>
  <si>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</si>
  <si>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</si>
  <si>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</si>
  <si>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</si>
  <si>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</si>
  <si>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</si>
  <si>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</si>
  <si>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</si>
  <si>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</si>
  <si>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</si>
  <si>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</si>
  <si>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</si>
  <si>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</si>
  <si>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</si>
  <si>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</si>
  <si>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</si>
  <si>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</si>
  <si>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</si>
  <si>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</si>
  <si>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</si>
  <si>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</si>
  <si>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</si>
  <si>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</si>
  <si>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</si>
  <si>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</si>
  <si>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</si>
  <si>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</si>
  <si>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</si>
  <si>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</si>
  <si>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</si>
  <si>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</si>
  <si>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</si>
  <si>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</si>
  <si>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</si>
  <si>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</si>
  <si>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</si>
  <si>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</si>
  <si>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</si>
  <si>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</si>
  <si>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</si>
  <si>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</si>
  <si>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</si>
  <si>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</si>
  <si>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</si>
  <si>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</si>
  <si>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</si>
  <si>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</si>
  <si>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</si>
  <si>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</si>
  <si>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</si>
  <si>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</si>
  <si>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</si>
  <si>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</si>
  <si>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</si>
  <si>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</si>
  <si>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</si>
  <si>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</si>
  <si>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</si>
  <si>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</si>
  <si>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</si>
  <si>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</si>
  <si>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</si>
  <si>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</si>
  <si>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</si>
  <si>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</si>
  <si>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</si>
  <si>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</si>
  <si>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</si>
  <si>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</si>
  <si>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</si>
  <si>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</si>
  <si>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</si>
  <si>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</si>
  <si>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</si>
  <si>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</si>
  <si>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</si>
  <si>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</si>
  <si>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</si>
  <si>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</si>
  <si>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</si>
  <si>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</si>
  <si>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</si>
  <si>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</si>
  <si>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</si>
  <si>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</si>
  <si>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</si>
  <si>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</si>
  <si>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</si>
  <si>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</si>
  <si>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</si>
  <si>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</si>
  <si>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</si>
  <si>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</si>
  <si>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</si>
  <si>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</si>
  <si>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</si>
  <si>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</si>
  <si>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</si>
  <si>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</si>
  <si>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</si>
  <si>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</si>
  <si>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</si>
  <si>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</si>
  <si>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</si>
  <si>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</si>
  <si>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</si>
  <si>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</si>
  <si>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</si>
  <si>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</si>
  <si>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</si>
  <si>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</si>
  <si>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</si>
  <si>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</si>
  <si>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</si>
  <si>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</si>
  <si>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</si>
  <si>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</si>
  <si>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</si>
  <si>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</si>
  <si>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</si>
  <si>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</si>
  <si>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</si>
  <si>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</si>
  <si>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</si>
  <si>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</si>
  <si>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</si>
  <si>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</si>
  <si>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</si>
  <si>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</si>
  <si>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</si>
  <si>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</si>
  <si>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</si>
  <si>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</si>
  <si>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</si>
  <si>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</si>
  <si>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</si>
  <si>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</si>
  <si>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</si>
  <si>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</si>
  <si>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</si>
  <si>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</si>
  <si>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</si>
  <si>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</si>
  <si>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</si>
  <si>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</si>
  <si>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</si>
  <si>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</si>
  <si>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</si>
  <si>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</si>
  <si>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</si>
  <si>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</si>
  <si>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</si>
  <si>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</si>
  <si>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</si>
  <si>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</si>
  <si>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</si>
  <si>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</si>
  <si>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</si>
  <si>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</si>
  <si>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</si>
  <si>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</si>
  <si>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</si>
  <si>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</si>
  <si>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</si>
  <si>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</si>
  <si>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</si>
  <si>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</si>
  <si>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</si>
  <si>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</si>
  <si>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</si>
  <si>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</si>
  <si>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</si>
  <si>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</si>
  <si>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</si>
  <si>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</si>
  <si>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</si>
  <si>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</si>
  <si>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</si>
  <si>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</si>
  <si>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</si>
  <si>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</si>
  <si>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</si>
  <si>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</si>
  <si>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</si>
  <si>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</si>
  <si>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</si>
  <si>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</si>
  <si>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</si>
  <si>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</si>
  <si>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</si>
  <si>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</si>
  <si>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</si>
  <si>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</si>
  <si>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</si>
  <si>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</si>
  <si>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</si>
  <si>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</si>
  <si>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</si>
  <si>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</si>
  <si>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</si>
  <si>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</si>
  <si>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</si>
  <si>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</si>
  <si>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</si>
  <si>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</si>
  <si>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</si>
  <si>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</si>
  <si>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</si>
  <si>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</si>
  <si>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</si>
  <si>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</si>
  <si>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</si>
  <si>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</si>
  <si>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</si>
  <si>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</si>
  <si>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</si>
  <si>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</si>
  <si>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</si>
  <si>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</si>
  <si>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</si>
  <si>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</si>
  <si>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</si>
  <si>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</si>
  <si>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</si>
  <si>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</si>
  <si>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</si>
  <si>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</si>
  <si>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</si>
  <si>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</si>
  <si>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</si>
  <si>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</si>
  <si>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</si>
  <si>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</si>
  <si>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</si>
  <si>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</si>
  <si>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</si>
  <si>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</si>
  <si>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</si>
  <si>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</si>
  <si>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</si>
  <si>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</si>
  <si>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</si>
  <si>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</si>
  <si>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</si>
  <si>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</si>
  <si>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</si>
  <si>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</si>
  <si>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</si>
  <si>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</si>
  <si>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</si>
  <si>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</si>
  <si>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</si>
  <si>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</si>
  <si>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</si>
  <si>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</si>
  <si>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</si>
  <si>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</si>
  <si>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</si>
  <si>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</si>
  <si>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</si>
  <si>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</si>
  <si>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</si>
  <si>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</si>
  <si>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</si>
  <si>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</si>
  <si>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</si>
  <si>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</si>
  <si>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</si>
  <si>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</si>
  <si>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</si>
  <si>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</si>
  <si>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</si>
  <si>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</si>
  <si>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</si>
  <si>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</si>
  <si>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</si>
  <si>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</si>
  <si>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</si>
  <si>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</si>
  <si>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</si>
  <si>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</si>
  <si>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</si>
  <si>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</si>
  <si>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</si>
  <si>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</si>
  <si>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</si>
  <si>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</si>
  <si>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</si>
  <si>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</si>
  <si>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</si>
  <si>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</si>
  <si>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</si>
  <si>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</si>
  <si>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</si>
  <si>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</si>
  <si>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</si>
  <si>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</si>
  <si>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</si>
  <si>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</si>
  <si>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</si>
  <si>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</si>
  <si>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</si>
  <si>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</si>
  <si>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</si>
  <si>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</si>
  <si>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</si>
  <si>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</si>
  <si>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</si>
  <si>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</si>
  <si>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</si>
  <si>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</si>
  <si>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</si>
  <si>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</si>
  <si>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</si>
  <si>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</si>
  <si>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</si>
  <si>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</si>
  <si>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</si>
  <si>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</si>
  <si>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</si>
  <si>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</si>
  <si>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</si>
  <si>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</si>
  <si>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</si>
  <si>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</si>
  <si>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</si>
  <si>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</si>
  <si>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</si>
  <si>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</si>
  <si>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</si>
  <si>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</si>
  <si>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</si>
  <si>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</si>
  <si>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</si>
  <si>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</si>
  <si>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</si>
  <si>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</si>
  <si>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</si>
  <si>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</si>
  <si>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</si>
  <si>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</si>
  <si>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</si>
  <si>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</si>
  <si>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</si>
  <si>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</si>
  <si>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</si>
  <si>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</si>
  <si>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</si>
  <si>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</si>
  <si>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</si>
  <si>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</si>
  <si>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</si>
  <si>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</si>
  <si>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</si>
  <si>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</si>
  <si>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</si>
  <si>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</si>
  <si>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</si>
  <si>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</si>
  <si>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</si>
  <si>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</si>
  <si>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</si>
  <si>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</si>
  <si>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</si>
  <si>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</si>
  <si>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</si>
  <si>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</si>
  <si>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</si>
  <si>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</si>
  <si>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</si>
  <si>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</si>
  <si>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</si>
  <si>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</si>
  <si>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</si>
  <si>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</si>
  <si>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</si>
  <si>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</si>
  <si>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</si>
  <si>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</si>
  <si>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</si>
  <si>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</si>
  <si>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</si>
  <si>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</si>
  <si>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</si>
  <si>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</si>
  <si>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</si>
  <si>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</si>
  <si>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</si>
  <si>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</si>
  <si>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</si>
  <si>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</si>
  <si>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</si>
  <si>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</si>
  <si>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</si>
  <si>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</si>
  <si>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</si>
  <si>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</si>
  <si>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</si>
  <si>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</si>
  <si>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</si>
  <si>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</si>
  <si>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</si>
  <si>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</si>
  <si>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</si>
  <si>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</si>
  <si>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</si>
  <si>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</si>
  <si>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</si>
  <si>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</si>
  <si>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</si>
  <si>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</si>
  <si>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</si>
  <si>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</si>
  <si>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</si>
  <si>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</si>
  <si>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</si>
  <si>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</si>
  <si>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</si>
  <si>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</si>
  <si>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</si>
  <si>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</si>
  <si>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</si>
  <si>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</si>
  <si>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</si>
  <si>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</si>
  <si>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</si>
  <si>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</si>
  <si>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</si>
  <si>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</si>
  <si>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</si>
  <si>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</si>
  <si>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</si>
  <si>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</si>
  <si>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</si>
  <si>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</si>
  <si>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</si>
  <si>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</si>
  <si>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</si>
  <si>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</si>
  <si>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</si>
  <si>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</si>
  <si>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</si>
  <si>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</si>
  <si>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</si>
  <si>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</si>
  <si>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</si>
  <si>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</si>
  <si>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</si>
  <si>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</si>
  <si>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</si>
  <si>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</si>
  <si>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</si>
  <si>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</si>
  <si>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</si>
  <si>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</si>
  <si>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</si>
  <si>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</si>
  <si>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</si>
  <si>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</si>
  <si>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</si>
  <si>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</si>
  <si>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</si>
  <si>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</si>
  <si>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</si>
  <si>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</si>
  <si>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</si>
  <si>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</si>
  <si>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</si>
  <si>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</si>
  <si>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</si>
  <si>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</si>
  <si>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</si>
  <si>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</si>
  <si>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</si>
  <si>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</si>
  <si>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</si>
  <si>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</si>
  <si>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</si>
  <si>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</si>
  <si>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</si>
  <si>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</si>
  <si>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</si>
  <si>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</si>
  <si>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</si>
  <si>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</si>
  <si>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</si>
  <si>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</si>
  <si>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</si>
  <si>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</si>
  <si>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</si>
  <si>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</si>
  <si>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</si>
  <si>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</si>
  <si>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</si>
  <si>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</si>
  <si>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</si>
  <si>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</si>
  <si>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</si>
  <si>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</si>
  <si>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</si>
  <si>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</si>
  <si>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</si>
  <si>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</si>
  <si>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</si>
  <si>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</si>
  <si>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</si>
  <si>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</si>
  <si>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</si>
  <si>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</si>
  <si>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</si>
  <si>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</si>
  <si>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</si>
  <si>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</si>
  <si>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</si>
  <si>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</si>
  <si>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</si>
  <si>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</si>
  <si>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</si>
  <si>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</si>
  <si>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</si>
  <si>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</si>
  <si>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</si>
  <si>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</si>
  <si>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</si>
  <si>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</si>
  <si>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</si>
  <si>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</si>
  <si>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</si>
  <si>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</si>
  <si>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</si>
  <si>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</si>
  <si>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</si>
  <si>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</si>
  <si>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</si>
  <si>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</si>
  <si>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</si>
  <si>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</si>
  <si>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</si>
  <si>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</si>
  <si>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</si>
  <si>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</si>
  <si>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</si>
  <si>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</si>
  <si>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</si>
  <si>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</si>
  <si>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</si>
  <si>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</si>
  <si>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</si>
  <si>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</si>
  <si>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</si>
  <si>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</si>
  <si>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</si>
  <si>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</si>
  <si>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</si>
  <si>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</si>
  <si>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</si>
  <si>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</si>
  <si>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</si>
  <si>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</si>
  <si>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</si>
  <si>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</si>
  <si>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</si>
  <si>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</si>
  <si>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</si>
  <si>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</si>
  <si>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</si>
  <si>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</si>
  <si>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</si>
  <si>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</si>
  <si>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</si>
  <si>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</si>
  <si>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</si>
  <si>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</si>
  <si>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</si>
  <si>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</si>
  <si>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</si>
  <si>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</si>
  <si>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</si>
  <si>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</si>
  <si>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</si>
  <si>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</si>
  <si>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</si>
  <si>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</si>
  <si>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</si>
  <si>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</si>
  <si>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</si>
  <si>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</si>
  <si>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</si>
  <si>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</si>
  <si>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</si>
  <si>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</si>
  <si>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</si>
  <si>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</si>
  <si>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</si>
  <si>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</si>
  <si>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</si>
  <si>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</si>
  <si>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</si>
  <si>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</si>
  <si>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</si>
  <si>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</si>
  <si>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</si>
  <si>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</si>
  <si>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</si>
  <si>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</si>
  <si>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</si>
  <si>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</si>
  <si>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</si>
  <si>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</si>
  <si>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</si>
  <si>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</si>
  <si>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</si>
  <si>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</si>
  <si>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</si>
  <si>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</si>
  <si>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</si>
  <si>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</si>
  <si>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</si>
  <si>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</si>
  <si>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</si>
  <si>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</si>
  <si>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</si>
  <si>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</si>
  <si>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</si>
  <si>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</si>
  <si>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</si>
  <si>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</si>
  <si>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</si>
  <si>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</si>
  <si>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</si>
  <si>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</si>
  <si>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</si>
  <si>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</si>
  <si>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</si>
  <si>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</si>
  <si>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</si>
  <si>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</si>
  <si>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</si>
  <si>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</si>
  <si>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</si>
  <si>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</si>
  <si>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</si>
  <si>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</si>
  <si>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</si>
  <si>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</si>
  <si>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</si>
  <si>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</si>
  <si>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</si>
  <si>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</si>
  <si>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</si>
  <si>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</si>
  <si>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</si>
  <si>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</si>
  <si>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</si>
  <si>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</si>
  <si>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</si>
  <si>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</si>
  <si>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</si>
  <si>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</si>
  <si>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</si>
  <si>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</si>
  <si>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</si>
  <si>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</si>
  <si>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</si>
  <si>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</si>
  <si>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</si>
  <si>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</si>
  <si>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</si>
  <si>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</si>
  <si>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</si>
  <si>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</si>
  <si>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</si>
  <si>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</si>
  <si>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</si>
  <si>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</si>
  <si>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</si>
  <si>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</si>
  <si>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</si>
  <si>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</si>
  <si>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</si>
  <si>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</si>
  <si>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</si>
  <si>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</si>
  <si>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</si>
  <si>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</si>
  <si>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</si>
  <si>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</si>
  <si>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</si>
  <si>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</si>
  <si>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</si>
  <si>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</si>
  <si>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</si>
  <si>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</si>
  <si>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</si>
  <si>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</si>
  <si>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</si>
  <si>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</si>
  <si>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</si>
  <si>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</si>
  <si>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</si>
  <si>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</si>
  <si>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</si>
  <si>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</si>
  <si>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</si>
  <si>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</si>
  <si>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</si>
  <si>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</si>
  <si>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</si>
  <si>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</si>
  <si>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</si>
  <si>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</si>
  <si>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</si>
  <si>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</si>
  <si>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</si>
  <si>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</si>
  <si>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</si>
  <si>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</si>
  <si>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</si>
  <si>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</si>
  <si>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</si>
  <si>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</si>
  <si>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</si>
  <si>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</si>
  <si>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</si>
  <si>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</si>
  <si>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</si>
  <si>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</si>
  <si>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</si>
  <si>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</si>
  <si>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</si>
  <si>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</si>
  <si>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</si>
  <si>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</si>
  <si>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</si>
  <si>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</si>
  <si>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</si>
  <si>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</si>
  <si>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</si>
  <si>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</si>
  <si>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</si>
  <si>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</si>
  <si>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</si>
  <si>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</si>
  <si>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</si>
  <si>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</si>
  <si>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</si>
  <si>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</si>
  <si>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</si>
  <si>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</si>
  <si>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</si>
  <si>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</si>
  <si>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</si>
  <si>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</si>
  <si>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</si>
  <si>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</si>
  <si>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</si>
  <si>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</si>
  <si>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</si>
  <si>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</si>
  <si>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</si>
  <si>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</si>
  <si>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</si>
  <si>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</si>
  <si>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</si>
  <si>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</si>
  <si>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</si>
  <si>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</si>
  <si>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</si>
  <si>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</si>
  <si>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</si>
  <si>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</si>
  <si>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</si>
  <si>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</si>
  <si>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</si>
  <si>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</si>
  <si>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</si>
  <si>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</si>
  <si>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</si>
  <si>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</si>
  <si>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</si>
  <si>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</si>
  <si>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</si>
  <si>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</si>
  <si>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</si>
  <si>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</si>
  <si>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</si>
  <si>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</si>
  <si>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</si>
  <si>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</si>
  <si>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</si>
  <si>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</si>
  <si>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</si>
  <si>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</si>
  <si>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</si>
  <si>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</si>
  <si>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</si>
  <si>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</si>
  <si>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</si>
  <si>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</si>
  <si>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</si>
  <si>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</si>
  <si>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</si>
  <si>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</si>
  <si>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</si>
  <si>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</si>
  <si>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</si>
  <si>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</si>
  <si>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</si>
  <si>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</si>
  <si>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</si>
  <si>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</si>
  <si>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</si>
  <si>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</si>
  <si>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</si>
  <si>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</si>
  <si>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</si>
  <si>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</si>
  <si>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</si>
  <si>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</si>
  <si>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</si>
  <si>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</si>
  <si>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</si>
  <si>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</si>
  <si>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</si>
  <si>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</si>
  <si>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</si>
  <si>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</si>
  <si>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</si>
  <si>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</si>
  <si>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</si>
  <si>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</si>
  <si>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</si>
  <si>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</si>
  <si>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</si>
  <si>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</si>
  <si>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</si>
  <si>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</si>
  <si>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</si>
  <si>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</si>
  <si>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</si>
  <si>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</si>
  <si>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</si>
  <si>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</si>
  <si>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</si>
  <si>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</si>
  <si>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</si>
  <si>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</si>
  <si>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</si>
  <si>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</si>
  <si>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</si>
  <si>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</si>
  <si>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</si>
  <si>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</si>
  <si>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</si>
  <si>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</si>
  <si>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</si>
  <si>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</si>
  <si>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</si>
  <si>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</si>
  <si>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</si>
  <si>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</si>
  <si>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</si>
  <si>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</si>
  <si>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</si>
  <si>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</si>
  <si>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</si>
  <si>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</si>
  <si>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</si>
  <si>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</si>
  <si>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</si>
  <si>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</si>
  <si>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</si>
  <si>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</si>
  <si>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</si>
  <si>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</si>
  <si>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</si>
  <si>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</si>
  <si>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</si>
  <si>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</si>
  <si>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</si>
  <si>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</si>
  <si>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</si>
  <si>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</si>
  <si>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</si>
  <si>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</si>
  <si>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</si>
  <si>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</si>
  <si>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</si>
  <si>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</si>
  <si>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</si>
  <si>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</si>
  <si>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</si>
  <si>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</si>
  <si>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</si>
  <si>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</si>
  <si>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</si>
  <si>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</si>
  <si>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</si>
  <si>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</si>
  <si>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</si>
  <si>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</si>
  <si>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</si>
  <si>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</si>
  <si>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</si>
  <si>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</si>
  <si>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</si>
  <si>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</si>
  <si>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</si>
  <si>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</si>
  <si>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</si>
  <si>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</si>
  <si>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</si>
  <si>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</si>
  <si>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</si>
  <si>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</si>
  <si>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</si>
  <si>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</si>
  <si>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</si>
  <si>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</si>
  <si>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</si>
  <si>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</si>
  <si>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</si>
  <si>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</si>
  <si>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</si>
  <si>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</si>
  <si>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</si>
  <si>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</si>
  <si>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</si>
  <si>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</si>
  <si>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</si>
  <si>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</si>
  <si>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</si>
  <si>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</si>
  <si>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</si>
  <si>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</si>
  <si>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</si>
  <si>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</si>
  <si>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</si>
  <si>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</si>
  <si>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</si>
  <si>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</si>
  <si>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</si>
  <si>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</si>
  <si>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</si>
  <si>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</si>
  <si>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</si>
  <si>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</si>
  <si>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</si>
  <si>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</si>
  <si>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</si>
  <si>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</si>
  <si>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</si>
  <si>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</si>
  <si>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</si>
  <si>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</si>
  <si>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</si>
  <si>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</si>
  <si>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</si>
  <si>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</si>
  <si>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</si>
  <si>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</si>
  <si>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</si>
  <si>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</si>
  <si>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</si>
  <si>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</si>
  <si>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</si>
  <si>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</si>
  <si>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</si>
  <si>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</si>
  <si>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</si>
  <si>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</si>
  <si>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</si>
  <si>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</si>
  <si>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</si>
  <si>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</si>
  <si>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</si>
  <si>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</si>
  <si>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</si>
  <si>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</si>
  <si>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</si>
  <si>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</si>
  <si>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</si>
  <si>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</si>
  <si>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</si>
  <si>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</si>
  <si>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</si>
  <si>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</si>
  <si>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</si>
  <si>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</si>
  <si>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</si>
  <si>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</si>
  <si>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</si>
  <si>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</si>
  <si>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</si>
  <si>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</si>
  <si>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</si>
  <si>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</si>
  <si>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</si>
  <si>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</si>
  <si>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</si>
  <si>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</si>
  <si>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</si>
  <si>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</si>
  <si>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</si>
  <si>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</si>
  <si>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</si>
  <si>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</si>
  <si>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</si>
  <si>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</si>
  <si>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</si>
  <si>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</si>
  <si>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</si>
  <si>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</si>
  <si>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</si>
  <si>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</si>
  <si>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</si>
  <si>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</si>
  <si>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</si>
  <si>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</si>
  <si>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</si>
  <si>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</si>
  <si>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</si>
  <si>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</si>
  <si>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</si>
  <si>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</si>
  <si>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</si>
  <si>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</si>
  <si>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</si>
  <si>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</si>
  <si>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</si>
  <si>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</si>
  <si>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</si>
  <si>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</si>
  <si>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</si>
  <si>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</si>
  <si>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</si>
  <si>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</si>
  <si>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</si>
  <si>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</si>
  <si>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</si>
  <si>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</si>
  <si>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</si>
  <si>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</si>
  <si>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</si>
  <si>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</si>
  <si>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</si>
  <si>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</si>
  <si>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</si>
  <si>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</si>
  <si>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</si>
  <si>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</si>
  <si>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</si>
  <si>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</si>
  <si>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</si>
  <si>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</si>
  <si>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</si>
  <si>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</si>
  <si>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</si>
  <si>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</si>
  <si>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</si>
  <si>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</si>
  <si>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</si>
  <si>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</si>
  <si>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</si>
  <si>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</si>
  <si>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</si>
  <si>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</si>
  <si>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</si>
  <si>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</si>
  <si>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</si>
  <si>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</si>
  <si>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</si>
  <si>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</si>
  <si>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</si>
  <si>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</si>
  <si>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</si>
  <si>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</si>
  <si>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</si>
  <si>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</si>
  <si>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</si>
  <si>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</si>
  <si>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</si>
  <si>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</si>
  <si>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</si>
  <si>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</si>
  <si>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</si>
  <si>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</si>
  <si>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</si>
  <si>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</si>
  <si>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</si>
  <si>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</si>
  <si>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</si>
  <si>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</si>
  <si>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</si>
  <si>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</si>
  <si>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</si>
  <si>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</si>
  <si>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</si>
  <si>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</si>
  <si>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</si>
  <si>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</si>
  <si>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</si>
  <si>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</si>
  <si>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</si>
  <si>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</si>
  <si>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</si>
  <si>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</si>
  <si>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</si>
  <si>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</si>
  <si>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</si>
  <si>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</si>
  <si>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</si>
  <si>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</si>
  <si>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</si>
  <si>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</si>
  <si>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</si>
  <si>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</si>
  <si>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</si>
  <si>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</si>
  <si>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</si>
  <si>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</si>
  <si>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</si>
  <si>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</si>
  <si>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</si>
  <si>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</si>
  <si>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</si>
  <si>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</si>
  <si>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</si>
  <si>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</si>
  <si>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</si>
  <si>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</si>
  <si>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</si>
  <si>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</si>
  <si>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</si>
  <si>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</si>
  <si>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</si>
  <si>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</si>
  <si>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</si>
  <si>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</si>
  <si>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</si>
  <si>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</si>
  <si>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</si>
  <si>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</si>
  <si>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</si>
  <si>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</si>
  <si>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</si>
  <si>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</si>
  <si>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</si>
  <si>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</si>
  <si>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</si>
  <si>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</si>
  <si>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</si>
  <si>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</si>
  <si>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</si>
  <si>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</si>
  <si>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</si>
  <si>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</si>
  <si>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</si>
  <si>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</si>
  <si>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</si>
  <si>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</si>
  <si>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</si>
  <si>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</si>
  <si>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</si>
  <si>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</si>
  <si>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</si>
  <si>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</si>
  <si>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</si>
  <si>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</si>
  <si>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</si>
  <si>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</si>
  <si>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</si>
  <si>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</si>
  <si>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</si>
  <si>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</si>
  <si>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</si>
  <si>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</si>
  <si>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</si>
  <si>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</si>
  <si>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</si>
  <si>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</si>
  <si>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</si>
  <si>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</si>
  <si>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</si>
  <si>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</si>
  <si>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</si>
  <si>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</si>
  <si>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</si>
  <si>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</si>
  <si>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</si>
  <si>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</si>
  <si>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</si>
  <si>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</si>
  <si>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</si>
  <si>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</si>
  <si>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</si>
  <si>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</si>
  <si>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</si>
  <si>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</si>
  <si>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</si>
  <si>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</si>
  <si>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</si>
  <si>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</si>
  <si>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</si>
  <si>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</si>
  <si>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</si>
  <si>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</si>
  <si>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</si>
  <si>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</si>
  <si>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</si>
  <si>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</si>
  <si>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</si>
  <si>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</si>
  <si>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</si>
  <si>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</si>
  <si>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</si>
  <si>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</si>
  <si>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</si>
  <si>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</si>
  <si>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</si>
  <si>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</si>
  <si>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</si>
  <si>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</si>
  <si>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</si>
  <si>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</si>
  <si>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</si>
  <si>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</si>
  <si>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</si>
  <si>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</si>
  <si>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</si>
  <si>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</si>
  <si>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</si>
  <si>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</si>
  <si>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</si>
  <si>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</si>
  <si>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</si>
  <si>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</si>
  <si>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</si>
  <si>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</si>
  <si>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</si>
  <si>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</si>
  <si>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</si>
  <si>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</si>
  <si>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</si>
  <si>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</si>
  <si>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</si>
  <si>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</si>
  <si>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</si>
  <si>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</si>
  <si>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</si>
  <si>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</si>
  <si>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</si>
  <si>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</si>
  <si>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</si>
  <si>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</si>
  <si>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</si>
  <si>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</si>
  <si>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</si>
  <si>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</si>
  <si>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</si>
  <si>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</si>
  <si>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</si>
  <si>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</si>
  <si>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</si>
  <si>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</si>
  <si>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</si>
  <si>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</si>
  <si>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</si>
  <si>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</si>
  <si>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</si>
  <si>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</si>
  <si>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</si>
  <si>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</si>
  <si>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</si>
  <si>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</si>
  <si>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</si>
  <si>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</si>
  <si>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</si>
  <si>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</si>
  <si>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</si>
  <si>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</si>
  <si>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</si>
  <si>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</si>
  <si>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</si>
  <si>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</si>
  <si>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</si>
  <si>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</si>
  <si>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</si>
  <si>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</si>
  <si>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</si>
  <si>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</si>
  <si>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</si>
  <si>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</si>
  <si>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</si>
  <si>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</si>
  <si>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</si>
  <si>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</si>
  <si>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</si>
  <si>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</si>
  <si>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</si>
  <si>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</si>
  <si>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</si>
  <si>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</si>
  <si>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</si>
  <si>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</si>
  <si>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</si>
  <si>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</si>
  <si>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</si>
  <si>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</si>
  <si>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</si>
  <si>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</si>
  <si>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</si>
  <si>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</si>
  <si>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</si>
  <si>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</si>
  <si>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</si>
  <si>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</si>
  <si>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</si>
  <si>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</si>
  <si>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</si>
  <si>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</si>
  <si>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</si>
  <si>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</si>
  <si>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</si>
  <si>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</si>
  <si>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</si>
  <si>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</si>
  <si>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</si>
  <si>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</si>
  <si>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</si>
  <si>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</si>
  <si>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</si>
  <si>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</si>
  <si>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</si>
  <si>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</si>
  <si>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</si>
  <si>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</si>
  <si>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</si>
  <si>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</si>
  <si>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</si>
  <si>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</si>
  <si>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</si>
  <si>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</si>
  <si>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</si>
  <si>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</si>
  <si>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</si>
  <si>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</si>
  <si>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</si>
  <si>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</si>
  <si>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</si>
  <si>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</si>
  <si>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</si>
  <si>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</si>
  <si>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</si>
  <si>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</si>
  <si>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</si>
  <si>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</si>
  <si>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</si>
  <si>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</si>
  <si>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</si>
  <si>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</si>
  <si>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</si>
  <si>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</si>
  <si>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</si>
  <si>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</si>
  <si>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</si>
  <si>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</si>
  <si>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</si>
  <si>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</si>
  <si>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</si>
  <si>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</si>
  <si>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</si>
  <si>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</si>
  <si>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</si>
  <si>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</si>
  <si>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</si>
  <si>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</si>
  <si>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</si>
  <si>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</si>
  <si>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</si>
  <si>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</si>
  <si>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</si>
  <si>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</si>
  <si>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</si>
  <si>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</si>
  <si>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</si>
  <si>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</si>
  <si>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</si>
  <si>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</si>
  <si>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</si>
  <si>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</si>
  <si>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</si>
  <si>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</si>
  <si>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</si>
  <si>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</si>
  <si>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</si>
  <si>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</si>
  <si>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</si>
  <si>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</si>
  <si>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</si>
  <si>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</si>
  <si>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</si>
  <si>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</si>
  <si>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</si>
  <si>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</si>
  <si>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</si>
  <si>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</si>
  <si>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</si>
  <si>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</si>
  <si>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</si>
  <si>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</si>
  <si>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</si>
  <si>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</si>
  <si>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</si>
  <si>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</si>
  <si>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</si>
  <si>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</si>
  <si>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</si>
  <si>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</si>
  <si>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</si>
  <si>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</si>
  <si>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</si>
  <si>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</si>
  <si>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</si>
  <si>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</si>
  <si>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</si>
  <si>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</si>
  <si>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</si>
  <si>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</si>
  <si>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</si>
  <si>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</si>
  <si>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</si>
  <si>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</si>
  <si>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</si>
  <si>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</si>
  <si>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</si>
  <si>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</si>
  <si>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</si>
  <si>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</si>
  <si>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</si>
  <si>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</si>
  <si>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</si>
  <si>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</si>
  <si>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</si>
  <si>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</si>
  <si>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</si>
  <si>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</si>
  <si>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</si>
  <si>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</si>
  <si>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</si>
  <si>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</si>
  <si>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</si>
  <si>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</si>
  <si>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</si>
  <si>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</si>
  <si>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</si>
  <si>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</si>
  <si>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</si>
  <si>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</si>
  <si>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</si>
  <si>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</si>
  <si>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</si>
  <si>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</si>
  <si>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</si>
  <si>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</si>
  <si>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</si>
  <si>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</si>
  <si>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</si>
  <si>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</si>
  <si>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</si>
  <si>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</si>
  <si>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</si>
  <si>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</si>
  <si>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</si>
  <si>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</si>
  <si>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</si>
  <si>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</si>
  <si>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</si>
  <si>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</si>
  <si>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</si>
  <si>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</si>
  <si>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</si>
  <si>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</si>
  <si>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</si>
  <si>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</si>
  <si>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</si>
  <si>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</si>
  <si>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</si>
  <si>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</si>
  <si>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</si>
  <si>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</si>
  <si>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</si>
  <si>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</si>
  <si>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</si>
  <si>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</si>
  <si>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</si>
  <si>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</si>
  <si>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</si>
  <si>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</si>
  <si>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</si>
  <si>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</si>
  <si>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</si>
  <si>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</si>
  <si>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</si>
  <si>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</si>
  <si>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</si>
  <si>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</si>
  <si>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</si>
  <si>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</si>
  <si>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</si>
  <si>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</si>
  <si>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</si>
  <si>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</si>
  <si>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</si>
  <si>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</si>
  <si>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</si>
  <si>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</si>
  <si>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</si>
  <si>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</si>
  <si>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</si>
  <si>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</si>
  <si>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</si>
  <si>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</si>
  <si>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</si>
  <si>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</si>
  <si>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</si>
  <si>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</si>
  <si>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</si>
  <si>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</si>
  <si>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</si>
  <si>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</si>
  <si>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</si>
  <si>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</si>
  <si>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</si>
  <si>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</si>
  <si>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</si>
  <si>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</si>
  <si>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</si>
  <si>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</si>
  <si>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</si>
  <si>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</si>
  <si>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</si>
  <si>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</si>
  <si>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</si>
  <si>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</si>
  <si>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</si>
  <si>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</si>
  <si>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</si>
  <si>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</si>
  <si>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</si>
  <si>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</si>
  <si>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</si>
  <si>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</si>
  <si>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</si>
  <si>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</si>
  <si>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</si>
  <si>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</si>
  <si>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</si>
  <si>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</si>
  <si>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</si>
  <si>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</si>
  <si>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</si>
  <si>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</si>
  <si>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</si>
  <si>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</si>
  <si>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</si>
  <si>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</si>
  <si>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</si>
  <si>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</si>
  <si>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</si>
  <si>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</si>
  <si>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</si>
  <si>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</si>
  <si>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</si>
  <si>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</si>
  <si>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</si>
  <si>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</si>
  <si>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</si>
  <si>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</si>
  <si>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</si>
  <si>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</si>
  <si>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</si>
  <si>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</si>
  <si>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</si>
  <si>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</si>
  <si>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</si>
  <si>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</si>
  <si>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</si>
  <si>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</si>
  <si>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</si>
  <si>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</si>
  <si>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</si>
  <si>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</si>
  <si>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</si>
  <si>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</si>
  <si>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</si>
  <si>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</si>
  <si>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</si>
  <si>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</si>
  <si>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</si>
  <si>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</si>
  <si>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</si>
  <si>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</si>
  <si>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</si>
  <si>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</si>
  <si>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</si>
  <si>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</si>
  <si>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</si>
  <si>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</si>
  <si>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</si>
  <si>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</si>
  <si>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</si>
  <si>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</si>
  <si>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</si>
  <si>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</si>
  <si>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</si>
  <si>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</si>
  <si>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</si>
  <si>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</si>
  <si>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</si>
  <si>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</si>
  <si>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</si>
  <si>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</si>
  <si>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</si>
  <si>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</si>
  <si>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</si>
  <si>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</si>
  <si>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</si>
  <si>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</si>
  <si>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</si>
  <si>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</si>
  <si>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</si>
  <si>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</si>
  <si>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</si>
  <si>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</si>
  <si>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</si>
  <si>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</si>
  <si>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</si>
  <si>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</si>
  <si>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</si>
  <si>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</si>
  <si>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</si>
  <si>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</si>
  <si>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</si>
  <si>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</si>
  <si>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</si>
  <si>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</si>
  <si>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</si>
  <si>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</si>
  <si>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</si>
  <si>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</si>
  <si>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</si>
  <si>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</si>
  <si>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</si>
  <si>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</si>
  <si>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</si>
  <si>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</si>
  <si>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</si>
  <si>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</si>
  <si>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</si>
  <si>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</si>
  <si>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</si>
  <si>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</si>
  <si>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</si>
  <si>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</si>
  <si>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</si>
  <si>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</si>
  <si>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</si>
  <si>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</si>
  <si>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</si>
  <si>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</si>
  <si>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</si>
  <si>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</si>
  <si>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</si>
  <si>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</si>
  <si>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</si>
  <si>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</si>
  <si>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</si>
  <si>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</si>
  <si>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</si>
  <si>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</si>
  <si>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</si>
  <si>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</si>
  <si>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</si>
  <si>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</si>
  <si>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</si>
  <si>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</si>
  <si>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</si>
  <si>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</si>
  <si>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</si>
  <si>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</si>
  <si>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</si>
  <si>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</si>
  <si>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</si>
  <si>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</si>
  <si>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</si>
  <si>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</si>
  <si>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</si>
  <si>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</si>
  <si>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</si>
  <si>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</si>
  <si>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</si>
  <si>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</si>
  <si>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</si>
  <si>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</si>
  <si>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</si>
  <si>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</si>
  <si>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</si>
  <si>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</si>
  <si>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</si>
  <si>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</si>
  <si>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</si>
  <si>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</si>
  <si>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</si>
  <si>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</si>
  <si>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</si>
  <si>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</si>
  <si>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</si>
  <si>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</si>
  <si>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</si>
  <si>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</si>
  <si>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</si>
  <si>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</si>
  <si>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</si>
  <si>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</si>
  <si>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</si>
  <si>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</si>
  <si>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</si>
  <si>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</si>
  <si>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</si>
  <si>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</si>
  <si>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</si>
  <si>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</si>
  <si>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</si>
  <si>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</si>
  <si>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</si>
  <si>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</si>
  <si>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</si>
  <si>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</si>
  <si>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</si>
  <si>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</si>
  <si>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</si>
  <si>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</si>
  <si>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</si>
  <si>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</si>
  <si>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</si>
  <si>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</si>
  <si>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</si>
  <si>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</si>
  <si>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</si>
  <si>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</si>
  <si>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</si>
  <si>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</si>
  <si>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</si>
  <si>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</si>
  <si>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</si>
  <si>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</si>
  <si>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</si>
  <si>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</si>
  <si>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</si>
  <si>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</si>
  <si>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</si>
  <si>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</si>
  <si>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</si>
  <si>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</si>
  <si>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</si>
  <si>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</si>
  <si>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</si>
  <si>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</si>
  <si>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</si>
  <si>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</si>
  <si>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</si>
  <si>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</si>
  <si>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</si>
  <si>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</si>
  <si>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</si>
  <si>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</si>
  <si>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</si>
  <si>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</si>
  <si>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</si>
  <si>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</si>
  <si>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</si>
  <si>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</si>
  <si>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</si>
  <si>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</si>
  <si>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</si>
  <si>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</si>
  <si>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</si>
  <si>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</si>
  <si>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</si>
  <si>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</si>
  <si>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</si>
  <si>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</si>
  <si>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</si>
  <si>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</si>
  <si>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</si>
  <si>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</si>
  <si>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</si>
  <si>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</si>
  <si>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</si>
  <si>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</si>
  <si>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</si>
  <si>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</si>
  <si>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</si>
  <si>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</si>
  <si>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</si>
  <si>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</si>
  <si>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</si>
  <si>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</si>
  <si>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</si>
  <si>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</si>
  <si>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</si>
  <si>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</si>
  <si>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</si>
  <si>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</si>
  <si>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</si>
  <si>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</si>
  <si>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</si>
  <si>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</si>
  <si>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</si>
  <si>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</si>
  <si>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</si>
  <si>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</si>
  <si>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</si>
  <si>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</si>
  <si>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</si>
  <si>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</si>
  <si>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</si>
  <si>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</si>
  <si>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</si>
  <si>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</si>
  <si>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</si>
  <si>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</si>
  <si>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</si>
  <si>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</si>
  <si>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</si>
  <si>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</si>
  <si>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</si>
  <si>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</si>
  <si>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</si>
  <si>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</si>
  <si>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</si>
  <si>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</si>
  <si>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</si>
  <si>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</si>
  <si>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</si>
  <si>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</si>
  <si>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</si>
  <si>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</si>
  <si>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</si>
  <si>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</si>
  <si>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</si>
  <si>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</si>
  <si>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</si>
  <si>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</si>
  <si>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</si>
  <si>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</si>
  <si>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</si>
  <si>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</si>
  <si>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</si>
  <si>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</si>
  <si>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</si>
  <si>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</si>
  <si>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</si>
  <si>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</si>
  <si>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</si>
  <si>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</si>
  <si>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</si>
  <si>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</si>
  <si>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</si>
  <si>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</si>
  <si>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</si>
  <si>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</si>
  <si>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</si>
  <si>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</si>
  <si>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</si>
  <si>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</si>
  <si>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</si>
  <si>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</si>
  <si>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</si>
  <si>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</si>
  <si>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</si>
  <si>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</si>
  <si>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</si>
  <si>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</si>
  <si>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</si>
  <si>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</si>
  <si>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</si>
  <si>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</si>
  <si>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</si>
  <si>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</si>
  <si>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</si>
  <si>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</si>
  <si>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</si>
  <si>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</si>
  <si>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</si>
  <si>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</si>
  <si>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</si>
  <si>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</si>
  <si>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</si>
  <si>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</si>
  <si>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</si>
  <si>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</si>
  <si>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</si>
  <si>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</si>
  <si>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</si>
  <si>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</si>
  <si>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</si>
  <si>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</si>
  <si>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</si>
  <si>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</si>
  <si>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</si>
  <si>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</si>
  <si>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</si>
  <si>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</si>
  <si>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</si>
  <si>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</si>
  <si>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</si>
  <si>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</si>
  <si>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</si>
  <si>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</si>
  <si>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</si>
  <si>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</si>
  <si>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</si>
  <si>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</si>
  <si>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</si>
  <si>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</si>
  <si>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</si>
  <si>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</si>
  <si>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</si>
  <si>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</si>
  <si>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</si>
  <si>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</si>
  <si>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</si>
  <si>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</si>
  <si>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</si>
  <si>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</si>
  <si>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</si>
  <si>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</si>
  <si>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</si>
  <si>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</si>
  <si>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</si>
  <si>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</si>
  <si>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</si>
  <si>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</si>
  <si>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</si>
  <si>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</si>
  <si>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</si>
  <si>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</si>
  <si>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</si>
  <si>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</si>
  <si>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</si>
  <si>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</si>
  <si>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</si>
  <si>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</si>
  <si>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</si>
  <si>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</si>
  <si>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</si>
  <si>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</si>
  <si>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</si>
  <si>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</si>
  <si>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</si>
  <si>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</si>
  <si>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</si>
  <si>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</si>
  <si>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</si>
  <si>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</si>
  <si>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</si>
  <si>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</si>
  <si>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</si>
  <si>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</si>
  <si>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</si>
  <si>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</si>
  <si>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</si>
  <si>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</si>
  <si>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</si>
  <si>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</si>
  <si>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</si>
  <si>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</si>
  <si>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</si>
  <si>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</si>
  <si>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</si>
  <si>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</si>
  <si>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</si>
  <si>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</si>
  <si>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</si>
  <si>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</si>
  <si>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</si>
  <si>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</si>
  <si>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</si>
  <si>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</si>
  <si>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</si>
  <si>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</si>
  <si>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</si>
  <si>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</si>
  <si>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</si>
  <si>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</si>
  <si>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</si>
  <si>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</si>
  <si>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</si>
  <si>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</si>
  <si>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</si>
  <si>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</si>
  <si>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</si>
  <si>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</si>
  <si>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</si>
  <si>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</si>
  <si>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</si>
  <si>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</si>
  <si>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</si>
  <si>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</si>
  <si>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</si>
  <si>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</si>
  <si>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</si>
  <si>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</si>
  <si>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</si>
  <si>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</si>
  <si>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</si>
  <si>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</si>
  <si>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</si>
  <si>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</si>
  <si>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</si>
  <si>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</si>
  <si>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</si>
  <si>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</si>
  <si>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</si>
  <si>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</si>
  <si>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</si>
  <si>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</si>
  <si>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</si>
  <si>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</si>
  <si>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</si>
  <si>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</si>
  <si>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</si>
  <si>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</si>
  <si>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</si>
  <si>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</si>
  <si>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</si>
  <si>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</si>
  <si>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</si>
  <si>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</si>
  <si>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</si>
  <si>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</si>
  <si>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</si>
  <si>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</si>
  <si>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</si>
  <si>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</si>
  <si>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</si>
  <si>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</si>
  <si>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</si>
  <si>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</si>
  <si>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</si>
  <si>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</si>
  <si>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</si>
  <si>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</si>
  <si>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</si>
  <si>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</si>
  <si>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</si>
  <si>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</si>
  <si>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</si>
  <si>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</si>
  <si>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</si>
  <si>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</si>
  <si>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</si>
  <si>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</si>
  <si>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</si>
  <si>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</si>
  <si>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</si>
  <si>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</si>
  <si>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</si>
  <si>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</si>
  <si>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</si>
  <si>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</si>
  <si>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</si>
  <si>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</si>
  <si>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</si>
  <si>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</si>
  <si>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</si>
  <si>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</si>
  <si>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</si>
  <si>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</si>
  <si>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</si>
  <si>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</si>
  <si>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</si>
  <si>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</si>
  <si>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</si>
  <si>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</si>
  <si>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</si>
  <si>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</si>
  <si>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</si>
  <si>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</si>
  <si>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</si>
  <si>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</si>
  <si>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</si>
  <si>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</si>
  <si>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</si>
  <si>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</si>
  <si>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</si>
  <si>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</si>
  <si>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</si>
  <si>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</si>
  <si>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</si>
  <si>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</si>
  <si>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</si>
  <si>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</si>
  <si>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</si>
  <si>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</si>
  <si>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</si>
  <si>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</si>
  <si>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</si>
  <si>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</si>
  <si>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</si>
  <si>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</si>
  <si>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</si>
  <si>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</si>
  <si>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</si>
  <si>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</si>
  <si>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</si>
  <si>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</si>
  <si>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</si>
  <si>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</si>
  <si>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</si>
  <si>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</si>
  <si>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</si>
  <si>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</si>
  <si>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</si>
  <si>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</si>
  <si>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</si>
  <si>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</si>
  <si>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</si>
  <si>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</si>
  <si>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</si>
  <si>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</si>
  <si>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</si>
  <si>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</si>
  <si>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</si>
  <si>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</si>
  <si>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</si>
  <si>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</si>
  <si>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</si>
  <si>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</si>
  <si>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</si>
  <si>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</si>
  <si>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</si>
  <si>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</si>
  <si>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</si>
  <si>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</si>
  <si>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</si>
  <si>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</si>
  <si>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</si>
  <si>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</si>
  <si>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</si>
  <si>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</si>
  <si>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</si>
  <si>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</si>
  <si>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</si>
  <si>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</si>
  <si>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</si>
  <si>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</si>
  <si>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</si>
  <si>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</si>
  <si>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</si>
  <si>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</si>
  <si>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</si>
  <si>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</si>
  <si>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</si>
  <si>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</si>
  <si>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</si>
  <si>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</si>
  <si>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</si>
  <si>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</si>
  <si>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</si>
  <si>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</si>
  <si>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</si>
  <si>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</si>
  <si>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</si>
  <si>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</si>
  <si>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</si>
  <si>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</si>
  <si>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</si>
  <si>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</si>
  <si>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</si>
  <si>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</si>
  <si>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</si>
  <si>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</si>
  <si>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</si>
  <si>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</si>
  <si>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</si>
  <si>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</si>
  <si>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</si>
  <si>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</si>
  <si>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</si>
  <si>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</si>
  <si>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</si>
  <si>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</si>
  <si>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</si>
  <si>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</si>
  <si>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</si>
  <si>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</si>
  <si>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</si>
  <si>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</si>
  <si>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</si>
  <si>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</si>
  <si>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</si>
  <si>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</si>
  <si>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</si>
  <si>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</si>
  <si>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</si>
  <si>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</si>
  <si>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</si>
  <si>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</si>
  <si>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</si>
  <si>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</si>
  <si>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</si>
  <si>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</si>
  <si>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</si>
  <si>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</si>
  <si>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</si>
  <si>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</si>
  <si>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</si>
  <si>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</si>
  <si>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</si>
  <si>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</si>
  <si>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</si>
  <si>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</si>
  <si>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</si>
  <si>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</si>
  <si>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</si>
  <si>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</si>
  <si>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</si>
  <si>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</si>
  <si>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</si>
  <si>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</si>
  <si>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</si>
  <si>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</si>
  <si>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</si>
  <si>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</si>
  <si>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</si>
  <si>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</si>
  <si>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</si>
  <si>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</si>
  <si>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</si>
  <si>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</si>
  <si>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</si>
  <si>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</si>
  <si>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</si>
  <si>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</si>
  <si>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</si>
  <si>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</si>
  <si>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</si>
  <si>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</si>
  <si>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</si>
  <si>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</si>
  <si>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</si>
  <si>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</si>
  <si>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</si>
  <si>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</si>
  <si>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</si>
  <si>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</si>
  <si>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</si>
  <si>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</si>
  <si>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</si>
  <si>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</si>
  <si>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</si>
  <si>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</si>
  <si>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</si>
  <si>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</si>
  <si>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</si>
  <si>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</si>
  <si>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</si>
  <si>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</si>
  <si>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</si>
  <si>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</si>
  <si>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</si>
  <si>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</si>
  <si>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</si>
  <si>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</si>
  <si>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</si>
  <si>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</si>
  <si>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</si>
  <si>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</si>
  <si>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</si>
  <si>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</si>
  <si>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</si>
  <si>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</si>
  <si>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</si>
  <si>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</si>
  <si>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</si>
  <si>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</si>
  <si>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</si>
  <si>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</si>
  <si>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</si>
  <si>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</si>
  <si>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</si>
  <si>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</si>
  <si>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</si>
  <si>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</si>
  <si>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</si>
  <si>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</si>
  <si>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</si>
  <si>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</si>
  <si>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</si>
  <si>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</si>
  <si>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</si>
  <si>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</si>
  <si>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</si>
  <si>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</si>
  <si>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</si>
  <si>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</si>
  <si>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</si>
  <si>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</si>
  <si>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</si>
  <si>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</si>
  <si>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</si>
  <si>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</si>
  <si>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</si>
  <si>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</si>
  <si>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</si>
  <si>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</si>
  <si>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</si>
  <si>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</si>
  <si>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</si>
  <si>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</si>
  <si>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</si>
  <si>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</si>
  <si>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</si>
  <si>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</si>
  <si>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</si>
  <si>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</si>
  <si>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</si>
  <si>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</si>
  <si>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</si>
  <si>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</si>
  <si>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</si>
  <si>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</si>
  <si>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</si>
  <si>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</si>
  <si>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</si>
  <si>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</si>
  <si>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</si>
  <si>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</si>
  <si>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</si>
  <si>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</si>
  <si>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</si>
  <si>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</si>
  <si>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</si>
  <si>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</si>
  <si>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</si>
  <si>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</si>
  <si>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</si>
  <si>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</si>
  <si>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</si>
  <si>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</si>
  <si>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</si>
  <si>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</si>
  <si>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</si>
  <si>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</si>
  <si>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</si>
  <si>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</si>
  <si>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</si>
  <si>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</si>
  <si>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</si>
  <si>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</si>
  <si>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</si>
  <si>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</si>
  <si>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</si>
  <si>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</si>
  <si>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</si>
  <si>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</si>
  <si>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</si>
  <si>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</si>
  <si>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</si>
  <si>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</si>
  <si>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</si>
  <si>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</si>
  <si>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</si>
  <si>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</si>
  <si>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</si>
  <si>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</si>
  <si>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</si>
  <si>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</si>
  <si>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</si>
  <si>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</si>
  <si>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</si>
  <si>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</si>
  <si>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</si>
  <si>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</si>
  <si>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</si>
  <si>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</si>
  <si>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</si>
  <si>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</si>
  <si>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</si>
  <si>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</si>
  <si>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</si>
  <si>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</si>
  <si>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</si>
  <si>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</si>
  <si>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</si>
  <si>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</si>
  <si>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</si>
  <si>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</si>
  <si>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</si>
  <si>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</si>
  <si>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</si>
  <si>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</si>
  <si>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</si>
  <si>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</si>
  <si>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</si>
  <si>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</si>
  <si>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</si>
  <si>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</si>
  <si>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</si>
  <si>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</si>
  <si>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</si>
  <si>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</si>
  <si>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</si>
  <si>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</si>
  <si>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</si>
  <si>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</si>
  <si>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</si>
  <si>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</si>
  <si>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</si>
  <si>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</si>
  <si>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</si>
  <si>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</si>
  <si>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</si>
  <si>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</si>
  <si>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</si>
  <si>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</si>
  <si>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</si>
  <si>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</si>
  <si>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</si>
  <si>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</si>
  <si>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</si>
  <si>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</si>
  <si>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</si>
  <si>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</si>
  <si>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</si>
  <si>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</si>
  <si>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</si>
  <si>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</si>
  <si>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</si>
  <si>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</si>
  <si>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</si>
  <si>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</si>
  <si>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</si>
  <si>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</si>
  <si>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</si>
  <si>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</si>
  <si>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</si>
  <si>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</si>
  <si>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</si>
  <si>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</si>
  <si>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</si>
  <si>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</si>
  <si>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</si>
  <si>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</si>
  <si>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</si>
  <si>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</si>
  <si>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</si>
  <si>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</si>
  <si>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</si>
  <si>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</si>
  <si>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</si>
  <si>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</si>
  <si>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</si>
  <si>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</si>
  <si>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</si>
  <si>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</si>
  <si>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</si>
  <si>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</si>
  <si>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</si>
  <si>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</si>
  <si>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</si>
  <si>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</si>
  <si>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</si>
  <si>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</si>
  <si>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</si>
  <si>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</si>
  <si>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</si>
  <si>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</si>
  <si>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</si>
  <si>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</si>
  <si>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</si>
  <si>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</si>
  <si>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</si>
  <si>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</si>
  <si>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</si>
  <si>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</si>
  <si>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</si>
  <si>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</si>
  <si>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</si>
  <si>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</si>
  <si>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</si>
  <si>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</si>
  <si>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</si>
  <si>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</si>
  <si>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</si>
  <si>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</si>
  <si>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</si>
  <si>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</si>
  <si>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</si>
  <si>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</si>
  <si>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</si>
  <si>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</si>
  <si>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</si>
  <si>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</si>
  <si>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</si>
  <si>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</si>
  <si>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</si>
  <si>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</si>
  <si>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</si>
  <si>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</si>
  <si>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</si>
  <si>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</si>
  <si>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</si>
  <si>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</si>
  <si>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</si>
  <si>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</si>
  <si>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</si>
  <si>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</si>
  <si>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</si>
  <si>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</si>
  <si>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</si>
  <si>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</si>
  <si>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</si>
  <si>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</si>
  <si>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</si>
  <si>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</si>
  <si>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</si>
  <si>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</si>
  <si>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</si>
  <si>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</si>
  <si>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</si>
  <si>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</si>
  <si>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</si>
  <si>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</si>
  <si>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</si>
  <si>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</si>
  <si>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</si>
  <si>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</si>
  <si>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</si>
  <si>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</si>
  <si>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</si>
  <si>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</si>
  <si>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</si>
  <si>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</si>
  <si>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</si>
  <si>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</si>
  <si>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</si>
  <si>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</si>
  <si>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</si>
  <si>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</si>
  <si>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</si>
  <si>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</si>
  <si>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</si>
  <si>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</si>
  <si>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</si>
  <si>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</si>
  <si>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</si>
  <si>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</si>
  <si>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</si>
  <si>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</si>
  <si>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</si>
  <si>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</si>
  <si>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</si>
  <si>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</si>
  <si>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</si>
  <si>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</si>
  <si>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</si>
  <si>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</si>
  <si>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</si>
  <si>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</si>
  <si>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</si>
  <si>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</si>
  <si>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</si>
  <si>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</si>
  <si>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</si>
  <si>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</si>
  <si>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</si>
  <si>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</si>
  <si>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</si>
  <si>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</si>
  <si>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</si>
  <si>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</si>
  <si>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</si>
  <si>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</si>
  <si>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</si>
  <si>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</si>
  <si>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</si>
  <si>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</si>
  <si>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</si>
  <si>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</si>
  <si>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</si>
  <si>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</si>
  <si>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</si>
  <si>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</si>
  <si>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</si>
  <si>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</si>
  <si>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</si>
  <si>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</si>
  <si>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</si>
  <si>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</si>
  <si>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</si>
  <si>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</si>
  <si>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</si>
  <si>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</si>
  <si>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</si>
  <si>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</si>
  <si>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</si>
  <si>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</si>
  <si>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</si>
  <si>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</si>
  <si>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</si>
  <si>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</si>
  <si>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</si>
  <si>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</si>
  <si>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</si>
  <si>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</si>
  <si>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</si>
  <si>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</si>
  <si>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</si>
  <si>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</si>
  <si>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</si>
  <si>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</si>
  <si>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</si>
  <si>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</si>
  <si>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</si>
  <si>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</si>
  <si>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</si>
  <si>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</si>
  <si>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</si>
  <si>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</si>
  <si>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</si>
  <si>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</si>
  <si>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</si>
  <si>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</si>
  <si>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</si>
  <si>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</si>
  <si>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</si>
  <si>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</si>
  <si>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</si>
  <si>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</si>
  <si>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</si>
  <si>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</si>
  <si>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</si>
  <si>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</si>
  <si>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</si>
  <si>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</si>
  <si>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</si>
  <si>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</si>
  <si>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</si>
  <si>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</si>
  <si>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</si>
  <si>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</si>
  <si>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</si>
  <si>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</si>
  <si>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</si>
  <si>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</si>
  <si>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</si>
  <si>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</si>
  <si>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</si>
  <si>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</si>
  <si>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</si>
  <si>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</si>
  <si>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</si>
  <si>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</si>
  <si>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</si>
  <si>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</si>
  <si>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</si>
  <si>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</si>
  <si>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</si>
  <si>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</si>
  <si>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</si>
  <si>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</si>
  <si>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</si>
  <si>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</si>
  <si>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</si>
  <si>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</si>
  <si>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</si>
  <si>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</si>
  <si>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</si>
  <si>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</si>
  <si>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</si>
  <si>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</si>
  <si>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</si>
  <si>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</si>
  <si>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</si>
  <si>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</si>
  <si>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</si>
  <si>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</si>
  <si>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</si>
  <si>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</si>
  <si>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</si>
  <si>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</si>
  <si>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</si>
  <si>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</si>
  <si>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</si>
  <si>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</si>
  <si>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</si>
  <si>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</si>
  <si>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</si>
  <si>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</si>
  <si>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</si>
  <si>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</si>
  <si>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</si>
  <si>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</si>
  <si>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</si>
  <si>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</si>
  <si>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</si>
  <si>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</si>
  <si>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</si>
  <si>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</si>
  <si>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</si>
  <si>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</si>
  <si>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</si>
  <si>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</si>
  <si>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</si>
  <si>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</si>
  <si>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</si>
  <si>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</si>
  <si>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</si>
  <si>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</si>
  <si>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</si>
  <si>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</si>
  <si>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</si>
  <si>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</si>
  <si>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</si>
  <si>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</si>
  <si>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</si>
  <si>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</si>
  <si>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</si>
  <si>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</si>
  <si>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</si>
  <si>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</si>
  <si>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</si>
  <si>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</si>
  <si>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</si>
  <si>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</si>
  <si>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</si>
  <si>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</si>
  <si>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</si>
  <si>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</si>
  <si>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</si>
  <si>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</si>
  <si>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</si>
  <si>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</si>
  <si>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</si>
  <si>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</si>
  <si>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</si>
  <si>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</si>
  <si>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</si>
  <si>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</si>
  <si>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</si>
  <si>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</si>
  <si>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</si>
  <si>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</si>
  <si>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</si>
  <si>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</si>
  <si>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</si>
  <si>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</si>
  <si>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</si>
  <si>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</si>
  <si>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</si>
  <si>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</si>
  <si>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</si>
  <si>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</si>
  <si>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</si>
  <si>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</si>
  <si>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</si>
  <si>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</si>
  <si>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</si>
  <si>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</si>
  <si>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</si>
  <si>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</si>
  <si>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</si>
  <si>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</si>
  <si>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</si>
  <si>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</si>
  <si>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</si>
  <si>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</si>
  <si>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</si>
  <si>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</si>
  <si>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</si>
  <si>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</si>
  <si>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</si>
  <si>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</si>
  <si>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</si>
  <si>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</si>
  <si>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</si>
  <si>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</si>
  <si>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</si>
  <si>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</si>
  <si>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</si>
  <si>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</si>
  <si>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</si>
  <si>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</si>
  <si>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</si>
  <si>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</si>
  <si>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</si>
  <si>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</si>
  <si>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</si>
  <si>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</si>
  <si>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</si>
  <si>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</si>
  <si>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</si>
  <si>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</si>
  <si>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</si>
  <si>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</si>
  <si>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</si>
  <si>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</si>
  <si>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</si>
  <si>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</si>
  <si>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</si>
  <si>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</si>
  <si>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</si>
  <si>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</si>
  <si>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</si>
  <si>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</si>
  <si>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</si>
  <si>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</si>
  <si>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</si>
  <si>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</si>
  <si>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</si>
  <si>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</si>
  <si>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</si>
  <si>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</si>
  <si>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</si>
  <si>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</si>
  <si>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</si>
  <si>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</si>
  <si>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</si>
  <si>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</si>
  <si>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</si>
  <si>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</si>
  <si>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</si>
  <si>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</si>
  <si>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</si>
  <si>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</si>
  <si>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</si>
  <si>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</si>
  <si>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</si>
  <si>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</si>
  <si>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</si>
  <si>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</si>
  <si>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</si>
  <si>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</si>
  <si>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</si>
  <si>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</si>
  <si>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</si>
  <si>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</si>
  <si>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</si>
  <si>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</si>
  <si>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</si>
  <si>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</si>
  <si>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</si>
  <si>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</si>
  <si>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</si>
  <si>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</si>
  <si>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</si>
  <si>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</si>
  <si>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</si>
  <si>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</si>
  <si>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</si>
  <si>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</si>
  <si>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</si>
  <si>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</si>
  <si>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</si>
  <si>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</si>
  <si>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</si>
  <si>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</si>
  <si>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</si>
  <si>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</si>
  <si>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</si>
  <si>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</si>
  <si>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</si>
  <si>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</si>
  <si>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</si>
  <si>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</si>
  <si>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</si>
  <si>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</si>
  <si>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</si>
  <si>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</si>
  <si>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</si>
  <si>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</si>
  <si>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</si>
  <si>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</si>
  <si>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</si>
  <si>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</si>
  <si>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</si>
  <si>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</si>
  <si>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</si>
  <si>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</si>
  <si>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</si>
  <si>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</si>
  <si>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</si>
  <si>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</si>
  <si>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</si>
  <si>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</si>
  <si>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</si>
  <si>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</si>
  <si>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</si>
  <si>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</si>
  <si>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</si>
  <si>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</si>
  <si>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</si>
  <si>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</si>
  <si>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</si>
  <si>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</si>
  <si>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</si>
  <si>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</si>
  <si>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</si>
  <si>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</si>
  <si>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</si>
  <si>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</si>
  <si>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</si>
  <si>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</si>
  <si>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</si>
  <si>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</si>
  <si>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</si>
  <si>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</si>
  <si>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</si>
  <si>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</si>
  <si>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</si>
  <si>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</si>
  <si>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</si>
  <si>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</si>
  <si>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</si>
  <si>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</si>
  <si>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</si>
  <si>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</si>
  <si>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</si>
  <si>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</si>
  <si>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</si>
  <si>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</si>
  <si>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</si>
  <si>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</si>
  <si>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</si>
  <si>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</si>
  <si>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</si>
  <si>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</si>
  <si>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</si>
  <si>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</si>
  <si>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</si>
  <si>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</si>
  <si>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</si>
  <si>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</si>
  <si>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</si>
  <si>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</si>
  <si>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</si>
  <si>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</si>
  <si>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</si>
  <si>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</si>
  <si>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</si>
  <si>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</si>
  <si>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</si>
  <si>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</si>
  <si>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</si>
  <si>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</si>
  <si>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</si>
  <si>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</si>
  <si>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</si>
  <si>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</si>
  <si>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</si>
  <si>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</si>
  <si>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</si>
  <si>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</si>
  <si>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</si>
  <si>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</si>
  <si>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</si>
  <si>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</si>
  <si>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</si>
  <si>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</si>
  <si>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</si>
  <si>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</si>
  <si>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</si>
  <si>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</si>
  <si>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</si>
  <si>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</si>
  <si>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</si>
  <si>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</si>
  <si>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</si>
  <si>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</si>
  <si>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</si>
  <si>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</si>
  <si>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</si>
  <si>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</si>
  <si>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</si>
  <si>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</si>
  <si>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</si>
  <si>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</si>
  <si>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</si>
  <si>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</si>
  <si>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</si>
  <si>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</si>
  <si>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</si>
  <si>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</si>
  <si>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</si>
  <si>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</si>
  <si>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</si>
  <si>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</si>
  <si>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</si>
  <si>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</si>
  <si>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</si>
  <si>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</si>
  <si>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</si>
  <si>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</si>
  <si>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</si>
  <si>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</si>
  <si>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</si>
  <si>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</si>
  <si>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</si>
  <si>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</si>
  <si>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</si>
  <si>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</si>
  <si>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</si>
  <si>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</si>
  <si>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</si>
  <si>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</si>
  <si>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</si>
  <si>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</si>
  <si>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</si>
  <si>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</si>
  <si>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</si>
  <si>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</si>
  <si>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</si>
  <si>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</si>
  <si>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</si>
  <si>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</si>
  <si>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</si>
  <si>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</si>
  <si>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</si>
  <si>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</si>
  <si>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</si>
  <si>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</si>
  <si>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</si>
  <si>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</si>
  <si>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</si>
  <si>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</si>
  <si>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</si>
  <si>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</si>
  <si>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</si>
  <si>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</si>
  <si>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</si>
  <si>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</si>
  <si>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</si>
  <si>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</si>
  <si>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</si>
  <si>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</si>
  <si>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</si>
  <si>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</si>
  <si>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</si>
  <si>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</si>
  <si>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</si>
  <si>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</si>
  <si>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</si>
  <si>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</si>
  <si>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</si>
  <si>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</si>
  <si>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</si>
  <si>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</si>
  <si>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</si>
  <si>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</si>
  <si>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</si>
  <si>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</si>
  <si>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</si>
  <si>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</si>
  <si>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</si>
  <si>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</si>
  <si>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</si>
  <si>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</si>
  <si>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</si>
  <si>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</si>
  <si>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</si>
  <si>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</si>
  <si>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</si>
  <si>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</si>
  <si>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</si>
  <si>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</si>
  <si>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</si>
  <si>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</si>
  <si>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</si>
  <si>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</si>
  <si>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</si>
  <si>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</si>
  <si>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</si>
  <si>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</si>
  <si>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</si>
  <si>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</si>
  <si>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</si>
  <si>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</si>
  <si>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</si>
  <si>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</si>
  <si>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</si>
  <si>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</si>
  <si>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</si>
  <si>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</si>
  <si>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</si>
  <si>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</si>
  <si>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</si>
  <si>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</si>
  <si>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</si>
  <si>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</si>
  <si>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</si>
  <si>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</si>
  <si>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</si>
  <si>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</si>
  <si>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</si>
  <si>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</si>
  <si>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</si>
  <si>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</si>
  <si>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</si>
  <si>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</si>
  <si>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</si>
  <si>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</si>
  <si>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</si>
  <si>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</si>
  <si>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</si>
  <si>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</si>
  <si>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</si>
  <si>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</si>
  <si>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</si>
  <si>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</si>
  <si>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</si>
  <si>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</si>
  <si>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</si>
  <si>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</si>
  <si>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</si>
  <si>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</si>
  <si>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</si>
  <si>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</si>
  <si>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</si>
  <si>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</si>
  <si>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</si>
  <si>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</si>
  <si>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</si>
  <si>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</si>
  <si>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</si>
  <si>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</si>
  <si>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</si>
  <si>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</si>
  <si>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</si>
  <si>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</si>
  <si>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</si>
  <si>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</si>
  <si>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</si>
  <si>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</si>
  <si>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</si>
  <si>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</si>
  <si>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</si>
  <si>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</si>
  <si>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</si>
  <si>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</si>
  <si>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</si>
  <si>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</si>
  <si>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</si>
  <si>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</si>
  <si>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</si>
  <si>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</si>
  <si>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</si>
  <si>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</si>
  <si>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</si>
  <si>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</si>
  <si>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</si>
  <si>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</si>
  <si>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</si>
  <si>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</si>
  <si>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</si>
  <si>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</si>
  <si>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</si>
  <si>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</si>
  <si>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</si>
  <si>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</si>
  <si>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</si>
  <si>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</si>
  <si>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</si>
  <si>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</si>
  <si>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</si>
  <si>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</si>
  <si>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</si>
  <si>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</si>
  <si>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</si>
  <si>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</si>
  <si>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</si>
  <si>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</si>
  <si>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</si>
  <si>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</si>
  <si>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</si>
  <si>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</si>
  <si>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</si>
  <si>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</si>
  <si>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</si>
  <si>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</si>
  <si>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</si>
  <si>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</si>
  <si>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</si>
  <si>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</si>
  <si>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</si>
  <si>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</si>
  <si>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</si>
  <si>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</si>
  <si>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</si>
  <si>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</si>
  <si>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</si>
  <si>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</si>
  <si>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</si>
  <si>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</si>
  <si>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</si>
  <si>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</si>
  <si>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</si>
  <si>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</si>
  <si>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</si>
  <si>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</si>
  <si>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</si>
  <si>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</si>
  <si>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</si>
  <si>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</si>
  <si>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</si>
  <si>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</si>
  <si>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</si>
  <si>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</si>
  <si>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</si>
  <si>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</si>
  <si>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</si>
  <si>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</si>
  <si>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</si>
  <si>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</si>
  <si>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</si>
  <si>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</si>
  <si>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</si>
  <si>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</si>
  <si>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</si>
  <si>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</si>
  <si>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</si>
  <si>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</si>
  <si>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</si>
  <si>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</si>
  <si>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</si>
  <si>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</si>
  <si>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</si>
  <si>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</si>
  <si>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</si>
  <si>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</si>
  <si>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</si>
  <si>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</si>
  <si>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</si>
  <si>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</si>
  <si>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</si>
  <si>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</si>
  <si>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</si>
  <si>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</si>
  <si>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</si>
  <si>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</si>
  <si>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</si>
  <si>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</si>
  <si>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</si>
  <si>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</si>
  <si>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</si>
  <si>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</si>
  <si>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</si>
  <si>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</si>
  <si>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</si>
  <si>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</si>
  <si>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</si>
  <si>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</si>
  <si>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</si>
  <si>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</si>
  <si>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</si>
  <si>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</si>
  <si>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</si>
  <si>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</si>
  <si>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</si>
  <si>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</si>
  <si>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</si>
  <si>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</si>
  <si>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</si>
  <si>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</si>
  <si>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</si>
  <si>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</si>
  <si>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</si>
  <si>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</si>
  <si>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</si>
  <si>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</si>
  <si>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</si>
  <si>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</si>
  <si>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</si>
  <si>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</si>
  <si>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</si>
  <si>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</si>
  <si>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</si>
  <si>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</si>
  <si>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</si>
  <si>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</si>
  <si>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</si>
  <si>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</si>
  <si>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</si>
  <si>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</si>
  <si>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</si>
  <si>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</si>
  <si>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</si>
  <si>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</si>
  <si>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</si>
  <si>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</si>
  <si>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</si>
  <si>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</si>
  <si>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</si>
  <si>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</si>
  <si>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</si>
  <si>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</si>
  <si>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</si>
  <si>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</si>
  <si>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</si>
  <si>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</si>
  <si>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</si>
  <si>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</si>
  <si>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</si>
  <si>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</si>
  <si>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</si>
  <si>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</si>
  <si>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</si>
  <si>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</si>
  <si>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</si>
  <si>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</si>
  <si>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</si>
  <si>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</si>
  <si>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</si>
  <si>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</si>
  <si>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</si>
  <si>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</si>
  <si>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</si>
  <si>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</si>
  <si>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</si>
  <si>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</si>
  <si>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</si>
  <si>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</si>
  <si>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</si>
  <si>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</si>
  <si>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</si>
  <si>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</si>
  <si>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</si>
  <si>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</si>
  <si>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</si>
  <si>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</si>
  <si>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</si>
  <si>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</si>
  <si>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</si>
  <si>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</si>
  <si>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</si>
  <si>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</si>
  <si>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</si>
  <si>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</si>
  <si>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</si>
  <si>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</si>
  <si>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</si>
  <si>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</si>
  <si>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</si>
  <si>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</si>
  <si>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</si>
  <si>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</si>
  <si>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</si>
  <si>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</si>
  <si>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</si>
  <si>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</si>
  <si>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</si>
  <si>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</si>
  <si>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</si>
  <si>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</si>
  <si>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</si>
  <si>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</si>
  <si>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</si>
  <si>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</si>
  <si>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</si>
  <si>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</si>
  <si>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</si>
  <si>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</si>
  <si>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</si>
  <si>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</si>
  <si>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</si>
  <si>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</si>
  <si>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</si>
  <si>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</si>
  <si>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</si>
  <si>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</si>
  <si>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</si>
  <si>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</si>
  <si>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</si>
  <si>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</si>
  <si>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</si>
  <si>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</si>
  <si>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</si>
  <si>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</si>
  <si>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</si>
  <si>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</si>
  <si>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</si>
  <si>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</si>
  <si>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</si>
  <si>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</si>
  <si>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</si>
  <si>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</si>
  <si>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</si>
  <si>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</si>
  <si>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</si>
  <si>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</si>
  <si>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</si>
  <si>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</si>
  <si>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</si>
  <si>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</si>
  <si>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</si>
  <si>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</si>
  <si>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</si>
  <si>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</si>
  <si>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</si>
  <si>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</si>
  <si>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</si>
  <si>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</si>
  <si>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</si>
  <si>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</si>
  <si>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</si>
  <si>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</si>
  <si>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</si>
  <si>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</si>
  <si>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</si>
  <si>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</si>
  <si>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</si>
  <si>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</si>
  <si>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</si>
  <si>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</si>
  <si>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</si>
  <si>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</si>
  <si>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</si>
  <si>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</si>
  <si>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</si>
  <si>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</si>
  <si>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</si>
  <si>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</si>
  <si>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</si>
  <si>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</si>
  <si>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</si>
  <si>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</si>
  <si>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</si>
  <si>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</si>
  <si>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</si>
  <si>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</si>
  <si>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</si>
  <si>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</si>
  <si>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</si>
  <si>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</si>
  <si>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</si>
  <si>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</si>
  <si>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</si>
  <si>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</si>
  <si>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</si>
  <si>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</si>
  <si>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</si>
  <si>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</si>
  <si>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</si>
  <si>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</si>
  <si>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</si>
  <si>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</si>
  <si>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</si>
  <si>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</si>
  <si>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</si>
  <si>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</si>
  <si>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</si>
  <si>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</si>
  <si>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</si>
  <si>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</si>
  <si>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</si>
  <si>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</si>
  <si>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</si>
  <si>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</si>
  <si>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</si>
  <si>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</si>
  <si>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</si>
  <si>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</si>
  <si>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</si>
  <si>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</si>
  <si>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</si>
  <si>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</si>
  <si>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</si>
  <si>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</si>
  <si>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</si>
  <si>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</si>
  <si>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</si>
  <si>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</si>
  <si>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</si>
  <si>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</si>
  <si>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</si>
  <si>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</si>
  <si>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</si>
  <si>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</si>
  <si>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</si>
  <si>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</si>
  <si>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</si>
  <si>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</si>
  <si>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</si>
  <si>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</si>
  <si>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</si>
  <si>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</si>
  <si>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</si>
  <si>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</si>
  <si>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</si>
  <si>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</si>
  <si>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</si>
  <si>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</si>
  <si>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</si>
  <si>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</si>
  <si>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</si>
  <si>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</si>
  <si>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</si>
  <si>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</si>
  <si>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</si>
  <si>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</si>
  <si>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</si>
  <si>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</si>
  <si>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</si>
  <si>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</si>
  <si>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</si>
  <si>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</si>
  <si>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</si>
  <si>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</si>
  <si>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</si>
  <si>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</si>
  <si>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</si>
  <si>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</si>
  <si>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</si>
  <si>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</si>
  <si>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</si>
  <si>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</si>
  <si>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</si>
  <si>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</si>
  <si>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</si>
  <si>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</si>
  <si>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</si>
  <si>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</si>
  <si>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</si>
  <si>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</si>
  <si>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</si>
  <si>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</si>
  <si>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</si>
  <si>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</si>
  <si>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</si>
  <si>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</si>
  <si>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</si>
  <si>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</si>
  <si>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</si>
  <si>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</si>
  <si>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</si>
  <si>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</si>
  <si>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</si>
  <si>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</si>
  <si>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</si>
  <si>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</si>
  <si>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</si>
  <si>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</si>
  <si>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</si>
  <si>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</si>
  <si>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</si>
  <si>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</si>
  <si>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</si>
  <si>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</si>
  <si>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</si>
  <si>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</si>
  <si>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</si>
  <si>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</si>
  <si>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</si>
  <si>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</si>
  <si>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</si>
  <si>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</si>
  <si>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</si>
  <si>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</si>
  <si>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</si>
  <si>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</si>
  <si>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</si>
  <si>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</si>
  <si>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</si>
  <si>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</si>
  <si>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</si>
  <si>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</si>
  <si>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</si>
  <si>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</si>
  <si>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</si>
  <si>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</si>
  <si>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</si>
  <si>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</si>
  <si>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</si>
  <si>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</si>
  <si>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</si>
  <si>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</si>
  <si>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</si>
  <si>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</si>
  <si>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</si>
  <si>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</si>
  <si>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</si>
  <si>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</si>
  <si>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</si>
  <si>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</si>
  <si>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</si>
  <si>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</si>
  <si>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</si>
  <si>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</si>
  <si>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</si>
  <si>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</si>
  <si>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</si>
  <si>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</si>
  <si>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</si>
  <si>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</si>
  <si>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</si>
  <si>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</si>
  <si>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</si>
  <si>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</si>
  <si>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</si>
  <si>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</si>
  <si>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</si>
  <si>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</si>
  <si>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</si>
  <si>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</si>
  <si>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</si>
  <si>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</si>
  <si>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</si>
  <si>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</si>
  <si>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</si>
  <si>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</si>
  <si>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</si>
  <si>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</si>
  <si>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</si>
  <si>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</si>
  <si>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</si>
  <si>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</si>
  <si>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</si>
  <si>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</si>
  <si>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</si>
  <si>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</si>
  <si>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</si>
  <si>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</si>
  <si>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</si>
  <si>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</si>
  <si>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</si>
  <si>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</si>
  <si>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</si>
  <si>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</si>
  <si>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</si>
  <si>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</si>
  <si>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</si>
  <si>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</si>
  <si>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</si>
  <si>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</si>
  <si>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</si>
  <si>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</si>
  <si>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</si>
  <si>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</si>
  <si>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</si>
  <si>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</si>
  <si>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</si>
  <si>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</si>
  <si>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</si>
  <si>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</si>
  <si>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</si>
  <si>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</si>
  <si>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</si>
  <si>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</si>
  <si>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</si>
  <si>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</si>
  <si>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</si>
  <si>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</si>
  <si>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</si>
  <si>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</si>
  <si>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</si>
  <si>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</si>
  <si>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</si>
  <si>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</si>
  <si>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</si>
  <si>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</si>
  <si>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</si>
  <si>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</si>
  <si>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</si>
  <si>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</si>
  <si>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</si>
  <si>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</si>
  <si>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</si>
  <si>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</si>
  <si>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</si>
  <si>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</si>
  <si>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</si>
  <si>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</si>
  <si>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</si>
  <si>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</si>
  <si>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</si>
  <si>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</si>
  <si>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</si>
  <si>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</si>
  <si>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</si>
  <si>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</si>
  <si>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</si>
  <si>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</si>
  <si>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</si>
  <si>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</si>
  <si>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</si>
  <si>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</si>
  <si>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</si>
  <si>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</si>
  <si>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</si>
  <si>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</si>
  <si>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</si>
  <si>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</si>
  <si>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</si>
  <si>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</si>
  <si>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</si>
  <si>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</si>
  <si>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</si>
  <si>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</si>
  <si>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</si>
  <si>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</si>
  <si>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</si>
  <si>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</si>
  <si>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</si>
  <si>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</si>
  <si>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</si>
  <si>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</si>
  <si>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</si>
  <si>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</si>
  <si>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</si>
  <si>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</si>
  <si>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</si>
  <si>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</si>
  <si>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</si>
  <si>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</si>
  <si>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</si>
  <si>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</si>
  <si>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</si>
  <si>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</si>
  <si>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</si>
  <si>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</si>
  <si>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</si>
  <si>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</si>
  <si>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</si>
  <si>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</si>
  <si>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</si>
  <si>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</si>
  <si>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</si>
  <si>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</si>
  <si>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</si>
  <si>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</si>
  <si>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</si>
  <si>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</si>
  <si>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</si>
  <si>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</si>
  <si>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</si>
  <si>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</si>
  <si>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</si>
  <si>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</si>
  <si>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</si>
  <si>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</si>
  <si>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</si>
  <si>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</si>
  <si>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</si>
  <si>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</si>
  <si>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</si>
  <si>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</si>
  <si>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</si>
  <si>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</si>
  <si>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</si>
  <si>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</si>
  <si>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</si>
  <si>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</si>
  <si>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</si>
  <si>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</si>
  <si>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</si>
  <si>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</si>
  <si>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</si>
  <si>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</si>
  <si>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</si>
  <si>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</si>
  <si>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</si>
  <si>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</si>
  <si>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</si>
  <si>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</si>
  <si>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</si>
  <si>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</si>
  <si>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</si>
  <si>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</si>
  <si>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</si>
  <si>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</si>
  <si>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</si>
  <si>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</si>
  <si>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</si>
  <si>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</si>
  <si>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</si>
  <si>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</si>
  <si>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</si>
  <si>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</si>
  <si>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</si>
  <si>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</si>
  <si>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</si>
  <si>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</si>
  <si>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</si>
  <si>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</si>
  <si>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</si>
  <si>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</si>
  <si>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</si>
  <si>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</si>
  <si>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</si>
  <si>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</si>
  <si>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</si>
  <si>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</si>
  <si>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</si>
  <si>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</si>
  <si>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</si>
  <si>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</si>
  <si>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</si>
  <si>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</si>
  <si>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</si>
  <si>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</si>
  <si>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</si>
  <si>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</si>
  <si>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</si>
  <si>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</si>
  <si>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</si>
  <si>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</si>
  <si>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</si>
  <si>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</si>
  <si>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</si>
  <si>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</si>
  <si>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</si>
  <si>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</si>
  <si>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</si>
  <si>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</si>
  <si>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</si>
  <si>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</si>
  <si>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</si>
  <si>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</si>
  <si>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</si>
  <si>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</si>
  <si>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</si>
  <si>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</si>
  <si>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</si>
  <si>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</si>
  <si>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</si>
  <si>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</si>
  <si>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</si>
  <si>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</si>
  <si>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</si>
  <si>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</si>
  <si>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</si>
  <si>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</si>
  <si>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</si>
  <si>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</si>
  <si>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</si>
  <si>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</si>
  <si>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</si>
  <si>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</si>
  <si>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</si>
  <si>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</si>
  <si>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</si>
  <si>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</si>
  <si>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</si>
  <si>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</si>
  <si>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</si>
  <si>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</si>
  <si>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</si>
  <si>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</si>
  <si>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</si>
  <si>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</si>
  <si>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</si>
  <si>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</si>
  <si>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</si>
  <si>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</si>
  <si>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</si>
  <si>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</si>
  <si>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</si>
  <si>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</si>
  <si>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</si>
  <si>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</si>
  <si>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</si>
  <si>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</si>
  <si>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</si>
  <si>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</si>
  <si>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</si>
  <si>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</si>
  <si>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</si>
  <si>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</si>
  <si>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</si>
  <si>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</si>
  <si>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</si>
  <si>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</si>
  <si>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</si>
  <si>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</si>
  <si>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</si>
  <si>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</si>
  <si>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</si>
  <si>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</si>
  <si>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</si>
  <si>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</si>
  <si>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</si>
  <si>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</si>
  <si>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</si>
  <si>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</si>
  <si>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</si>
  <si>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</si>
  <si>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</si>
  <si>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</si>
  <si>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</si>
  <si>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</si>
  <si>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</si>
  <si>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</si>
  <si>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</si>
  <si>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</si>
  <si>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</si>
  <si>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</si>
  <si>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</si>
  <si>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</si>
  <si>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</si>
  <si>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</si>
  <si>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</si>
  <si>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</si>
  <si>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</si>
  <si>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</si>
  <si>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</si>
  <si>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</si>
  <si>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</si>
  <si>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</si>
  <si>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</si>
  <si>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</si>
  <si>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</si>
  <si>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</si>
  <si>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</si>
  <si>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</si>
  <si>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</si>
  <si>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</si>
  <si>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</si>
  <si>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</si>
  <si>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</si>
  <si>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</si>
  <si>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</si>
  <si>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</si>
  <si>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</si>
  <si>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</si>
  <si>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</si>
  <si>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</si>
  <si>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</si>
  <si>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</si>
  <si>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</si>
  <si>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</si>
  <si>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</si>
  <si>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</si>
  <si>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</si>
  <si>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</si>
  <si>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</si>
  <si>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</si>
  <si>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</si>
  <si>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</si>
  <si>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</si>
  <si>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</si>
  <si>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</si>
  <si>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</si>
  <si>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</si>
  <si>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</si>
  <si>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</si>
  <si>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</si>
  <si>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</si>
  <si>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</si>
  <si>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</si>
  <si>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</si>
  <si>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</si>
  <si>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</si>
  <si>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</si>
  <si>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</si>
  <si>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</si>
  <si>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</si>
  <si>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</si>
  <si>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</si>
  <si>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</si>
  <si>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</si>
  <si>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</si>
  <si>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</si>
  <si>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</si>
  <si>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</si>
  <si>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</si>
  <si>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</si>
  <si>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</si>
  <si>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</si>
  <si>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</si>
  <si>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</si>
  <si>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</si>
  <si>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</si>
  <si>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</si>
  <si>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</si>
  <si>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</si>
  <si>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</si>
  <si>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</si>
  <si>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</si>
  <si>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</si>
  <si>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</si>
  <si>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</si>
  <si>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</si>
  <si>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</si>
  <si>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</si>
  <si>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</si>
  <si>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</si>
  <si>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</si>
  <si>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</si>
  <si>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</si>
  <si>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</si>
  <si>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</si>
  <si>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</si>
  <si>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</si>
  <si>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</si>
  <si>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</si>
  <si>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</si>
  <si>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</si>
  <si>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</si>
  <si>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</si>
  <si>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</si>
  <si>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</si>
  <si>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</si>
  <si>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</si>
  <si>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</si>
  <si>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</si>
  <si>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</si>
  <si>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</si>
  <si>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</si>
  <si>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</si>
  <si>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</si>
  <si>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</si>
  <si>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</si>
  <si>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</si>
  <si>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</si>
  <si>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</si>
  <si>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</si>
  <si>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</si>
  <si>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</si>
  <si>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</si>
  <si>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</si>
  <si>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</si>
  <si>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</si>
  <si>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</si>
  <si>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</si>
  <si>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</si>
  <si>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</si>
  <si>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</si>
  <si>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</si>
  <si>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</si>
  <si>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</si>
  <si>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</si>
  <si>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</si>
  <si>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</si>
  <si>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</si>
  <si>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</si>
  <si>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</si>
  <si>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</si>
  <si>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</si>
  <si>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</si>
  <si>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</si>
  <si>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</si>
  <si>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</si>
  <si>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</si>
  <si>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</si>
  <si>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</si>
  <si>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</si>
  <si>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</si>
  <si>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</si>
  <si>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</si>
  <si>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</si>
  <si>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</si>
  <si>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</si>
  <si>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</si>
  <si>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</si>
  <si>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</si>
  <si>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</si>
  <si>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</si>
  <si>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</si>
  <si>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</si>
  <si>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</si>
  <si>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</si>
  <si>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</si>
  <si>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</si>
  <si>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</si>
  <si>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</si>
  <si>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</si>
  <si>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</si>
  <si>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</si>
  <si>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</si>
  <si>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</si>
  <si>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</si>
  <si>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</si>
  <si>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</si>
  <si>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</si>
  <si>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</si>
  <si>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</si>
  <si>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</si>
  <si>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</si>
  <si>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</si>
  <si>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</si>
  <si>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</si>
  <si>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</si>
  <si>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</si>
  <si>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</si>
  <si>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</si>
  <si>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</si>
  <si>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</si>
  <si>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</si>
  <si>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</si>
  <si>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</si>
  <si>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</si>
  <si>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</si>
  <si>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</si>
  <si>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</si>
  <si>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</si>
  <si>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</si>
  <si>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</si>
  <si>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</si>
  <si>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</si>
  <si>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</si>
  <si>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</si>
  <si>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</si>
  <si>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</si>
  <si>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</si>
  <si>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</si>
  <si>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</si>
  <si>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</si>
  <si>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</si>
  <si>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</si>
  <si>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</si>
  <si>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</si>
  <si>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</si>
  <si>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</si>
  <si>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</si>
  <si>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</si>
  <si>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</si>
  <si>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</si>
  <si>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</si>
  <si>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</si>
  <si>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</si>
  <si>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</si>
  <si>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</si>
  <si>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</si>
  <si>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</si>
  <si>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</si>
  <si>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</si>
  <si>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</si>
  <si>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</si>
  <si>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</si>
  <si>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</si>
  <si>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</si>
  <si>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</si>
  <si>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</si>
  <si>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</si>
  <si>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</si>
  <si>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</si>
  <si>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</si>
  <si>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</si>
  <si>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</si>
  <si>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</si>
  <si>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</si>
  <si>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</si>
  <si>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</si>
  <si>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</si>
  <si>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</si>
  <si>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</si>
  <si>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</si>
  <si>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</si>
  <si>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</si>
  <si>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</si>
  <si>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</si>
  <si>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</si>
  <si>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</si>
  <si>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</si>
  <si>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</si>
  <si>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</si>
  <si>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</si>
  <si>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</si>
  <si>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</si>
  <si>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</si>
  <si>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</si>
  <si>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</si>
  <si>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</si>
  <si>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</si>
  <si>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</si>
  <si>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</si>
  <si>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</si>
  <si>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</si>
  <si>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</si>
  <si>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</si>
  <si>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</si>
  <si>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</si>
  <si>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</si>
  <si>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</si>
  <si>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</si>
  <si>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</si>
  <si>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</si>
  <si>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</si>
  <si>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</si>
  <si>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</si>
  <si>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</si>
  <si>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</si>
  <si>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</si>
  <si>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</si>
  <si>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</si>
  <si>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</si>
  <si>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</si>
  <si>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</si>
  <si>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</si>
  <si>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</si>
  <si>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</si>
  <si>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</si>
  <si>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</si>
  <si>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</si>
  <si>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</si>
  <si>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</si>
  <si>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</si>
  <si>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</si>
  <si>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</si>
  <si>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</si>
  <si>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</si>
  <si>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</si>
  <si>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</si>
  <si>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</si>
  <si>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</si>
  <si>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</si>
  <si>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</si>
  <si>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</si>
  <si>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</si>
  <si>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</si>
  <si>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</si>
  <si>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</si>
  <si>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</si>
  <si>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</si>
  <si>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</si>
  <si>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</si>
  <si>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</si>
  <si>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</si>
  <si>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</si>
  <si>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</si>
  <si>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</si>
  <si>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</si>
  <si>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</si>
  <si>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</si>
  <si>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</si>
  <si>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</si>
  <si>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</si>
  <si>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</si>
  <si>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</si>
  <si>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</si>
  <si>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</si>
  <si>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</si>
  <si>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</si>
  <si>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</si>
  <si>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</si>
  <si>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</si>
  <si>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</si>
  <si>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</si>
  <si>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</si>
  <si>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</si>
  <si>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</si>
  <si>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</si>
  <si>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</si>
  <si>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</si>
  <si>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</si>
  <si>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</si>
  <si>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</si>
  <si>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</si>
  <si>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</si>
  <si>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</si>
  <si>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</si>
  <si>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</si>
  <si>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</si>
  <si>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</si>
  <si>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</si>
  <si>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</si>
  <si>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</si>
  <si>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</si>
  <si>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</si>
  <si>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</si>
  <si>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</si>
  <si>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</si>
  <si>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</si>
  <si>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</si>
  <si>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</si>
  <si>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</si>
  <si>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</si>
  <si>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</si>
  <si>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</si>
  <si>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</si>
  <si>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</si>
  <si>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</si>
  <si>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</si>
  <si>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</si>
  <si>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</si>
  <si>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</si>
  <si>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</si>
  <si>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</si>
  <si>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</si>
  <si>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</si>
  <si>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</si>
  <si>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</si>
  <si>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</si>
  <si>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</si>
  <si>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</si>
  <si>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</si>
  <si>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</si>
  <si>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</si>
  <si>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</si>
  <si>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</si>
  <si>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</si>
  <si>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</si>
  <si>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</si>
  <si>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</si>
  <si>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</si>
  <si>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</si>
  <si>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</si>
  <si>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</si>
  <si>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</si>
  <si>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</si>
  <si>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</si>
  <si>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</si>
  <si>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</si>
  <si>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</si>
  <si>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</si>
  <si>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</si>
  <si>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</si>
  <si>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</si>
  <si>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</si>
  <si>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</si>
  <si>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</si>
  <si>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</si>
  <si>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</si>
  <si>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</si>
  <si>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</si>
  <si>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</si>
  <si>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</si>
  <si>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</si>
  <si>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</si>
  <si>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</si>
  <si>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</si>
  <si>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</si>
  <si>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</si>
  <si>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</si>
  <si>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</si>
  <si>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</si>
  <si>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</si>
  <si>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</si>
  <si>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</si>
  <si>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</si>
  <si>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</si>
  <si>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</si>
  <si>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</si>
  <si>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</si>
  <si>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</si>
  <si>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</si>
  <si>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</si>
  <si>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</si>
  <si>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</si>
  <si>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</si>
  <si>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</si>
  <si>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</si>
  <si>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</si>
  <si>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</si>
  <si>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</si>
  <si>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</si>
  <si>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</si>
  <si>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</si>
  <si>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</si>
  <si>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</si>
  <si>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</si>
  <si>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</si>
  <si>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</si>
  <si>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</si>
  <si>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</si>
  <si>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</si>
  <si>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</si>
  <si>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</si>
  <si>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</si>
  <si>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</si>
  <si>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</si>
  <si>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</si>
  <si>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</si>
  <si>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</si>
  <si>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</si>
  <si>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</si>
  <si>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</si>
  <si>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</si>
  <si>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</si>
  <si>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</si>
  <si>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</si>
  <si>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</si>
  <si>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</si>
  <si>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</si>
  <si>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</si>
  <si>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</si>
  <si>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</si>
  <si>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</si>
  <si>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</si>
  <si>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</si>
  <si>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</si>
  <si>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</si>
  <si>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</si>
  <si>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</si>
  <si>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</si>
  <si>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</si>
  <si>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</si>
  <si>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</si>
  <si>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</si>
  <si>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</si>
  <si>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</si>
  <si>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</si>
  <si>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</si>
  <si>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</si>
  <si>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</si>
  <si>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</si>
  <si>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</si>
  <si>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</si>
  <si>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</si>
  <si>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</si>
  <si>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</si>
  <si>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</si>
  <si>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</si>
  <si>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</si>
  <si>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</si>
  <si>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</si>
  <si>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</si>
  <si>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</si>
  <si>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</si>
  <si>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</si>
  <si>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</si>
  <si>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</si>
  <si>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</si>
  <si>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</si>
  <si>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</si>
  <si>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</si>
  <si>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</si>
  <si>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</si>
  <si>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</si>
  <si>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</si>
  <si>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</si>
  <si>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</si>
  <si>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</si>
  <si>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</si>
  <si>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</si>
  <si>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</si>
  <si>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</si>
  <si>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</si>
  <si>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</si>
  <si>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</si>
  <si>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</si>
  <si>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</si>
  <si>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</si>
  <si>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</si>
  <si>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</si>
  <si>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</si>
  <si>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</si>
  <si>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</si>
  <si>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</si>
  <si>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</si>
  <si>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</si>
  <si>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</si>
  <si>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</si>
  <si>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</si>
  <si>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</si>
  <si>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</si>
  <si>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</si>
  <si>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</si>
  <si>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</si>
  <si>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</si>
  <si>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</si>
  <si>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</si>
  <si>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</si>
  <si>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</si>
  <si>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</si>
  <si>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</si>
  <si>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</si>
  <si>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</si>
  <si>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</si>
  <si>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</si>
  <si>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</si>
  <si>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</si>
  <si>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</si>
  <si>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</si>
  <si>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</si>
  <si>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</si>
  <si>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</si>
  <si>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</si>
  <si>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</si>
  <si>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</si>
  <si>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</si>
  <si>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</si>
  <si>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</si>
  <si>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</si>
  <si>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</si>
  <si>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</si>
  <si>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</si>
  <si>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</si>
  <si>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</si>
  <si>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</si>
  <si>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</si>
  <si>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</si>
  <si>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</si>
  <si>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</si>
  <si>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</si>
  <si>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</si>
  <si>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</si>
  <si>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</si>
  <si>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</si>
  <si>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</si>
  <si>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</si>
  <si>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</si>
  <si>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</si>
  <si>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</si>
  <si>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</si>
  <si>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</si>
  <si>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</si>
  <si>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</si>
  <si>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</si>
  <si>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</si>
  <si>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</si>
  <si>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</si>
  <si>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</si>
  <si>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</si>
  <si>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</si>
  <si>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</si>
  <si>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</si>
  <si>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</si>
  <si>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</si>
  <si>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</si>
  <si>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</si>
  <si>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</si>
  <si>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</si>
  <si>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</si>
  <si>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</si>
  <si>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</si>
  <si>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</si>
  <si>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</si>
  <si>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</si>
  <si>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</si>
  <si>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</si>
  <si>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</si>
  <si>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</si>
  <si>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</si>
  <si>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</si>
  <si>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</si>
  <si>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</si>
  <si>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</si>
  <si>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</si>
  <si>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</si>
  <si>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</si>
  <si>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</si>
  <si>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</si>
  <si>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</si>
  <si>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</si>
  <si>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</si>
  <si>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</si>
  <si>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</si>
  <si>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</si>
  <si>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</si>
  <si>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</si>
  <si>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</si>
  <si>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</si>
  <si>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</si>
  <si>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</si>
  <si>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</si>
  <si>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</si>
  <si>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</si>
  <si>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</si>
  <si>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</si>
  <si>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</si>
  <si>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</si>
  <si>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</si>
  <si>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</si>
  <si>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</si>
  <si>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</si>
  <si>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</si>
  <si>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</si>
  <si>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</si>
  <si>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</si>
  <si>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</si>
  <si>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</si>
  <si>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</si>
  <si>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</si>
  <si>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</si>
  <si>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</si>
  <si>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</si>
  <si>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</si>
  <si>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</si>
  <si>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</si>
  <si>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</si>
  <si>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</si>
  <si>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</si>
  <si>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</si>
  <si>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</si>
  <si>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</si>
  <si>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</si>
  <si>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</si>
  <si>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</si>
  <si>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</si>
  <si>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</si>
  <si>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</si>
  <si>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</si>
  <si>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</si>
  <si>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</si>
  <si>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</si>
  <si>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</si>
  <si>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</si>
  <si>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</si>
  <si>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</si>
  <si>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</si>
  <si>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</si>
  <si>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</si>
  <si>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</si>
  <si>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</si>
  <si>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</si>
  <si>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</si>
  <si>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</si>
  <si>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</si>
  <si>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</si>
  <si>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</si>
  <si>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</si>
  <si>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</si>
  <si>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</si>
  <si>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</si>
  <si>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</si>
  <si>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</si>
  <si>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</si>
  <si>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</si>
  <si>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</si>
  <si>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</si>
  <si>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</si>
  <si>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</si>
  <si>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</si>
  <si>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</si>
  <si>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</si>
  <si>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</si>
  <si>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</si>
  <si>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</si>
  <si>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</si>
  <si>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</si>
  <si>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</si>
  <si>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</si>
  <si>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</si>
  <si>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</si>
  <si>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</si>
  <si>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</si>
  <si>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</si>
  <si>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</si>
  <si>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</si>
  <si>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</si>
  <si>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</si>
  <si>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</si>
  <si>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</si>
  <si>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</si>
  <si>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</si>
  <si>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</si>
  <si>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</si>
  <si>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</si>
  <si>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</si>
  <si>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</si>
  <si>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</si>
  <si>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</si>
  <si>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</si>
  <si>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</si>
  <si>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</si>
  <si>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</si>
  <si>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</si>
  <si>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</si>
  <si>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</si>
  <si>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</si>
  <si>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</si>
  <si>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</si>
  <si>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</si>
  <si>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</si>
  <si>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</si>
  <si>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</si>
  <si>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</si>
  <si>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</si>
  <si>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</si>
  <si>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</si>
  <si>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</si>
  <si>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</si>
  <si>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</si>
  <si>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</si>
  <si>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</si>
  <si>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</si>
  <si>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</si>
  <si>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</si>
  <si>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</si>
  <si>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</si>
  <si>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</si>
  <si>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</si>
  <si>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</si>
  <si>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</si>
  <si>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</si>
  <si>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</si>
  <si>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</si>
  <si>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</si>
  <si>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</si>
  <si>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</si>
  <si>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</si>
  <si>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</si>
  <si>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</si>
  <si>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</si>
  <si>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</si>
  <si>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</si>
  <si>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</si>
  <si>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</si>
  <si>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</si>
  <si>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</si>
  <si>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</si>
  <si>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</si>
  <si>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</si>
  <si>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</si>
  <si>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</si>
  <si>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</si>
  <si>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</si>
  <si>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</si>
  <si>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</si>
  <si>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</si>
  <si>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</si>
  <si>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</si>
  <si>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</si>
  <si>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</si>
  <si>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</si>
  <si>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</si>
  <si>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</si>
  <si>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</si>
  <si>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</si>
  <si>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</si>
  <si>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</si>
  <si>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</si>
  <si>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</si>
  <si>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</si>
  <si>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</si>
  <si>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</si>
  <si>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</si>
  <si>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</si>
  <si>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</si>
  <si>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</si>
  <si>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</si>
  <si>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</si>
  <si>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</si>
  <si>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</si>
  <si>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</si>
  <si>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</si>
  <si>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</si>
  <si>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</si>
  <si>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</si>
  <si>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</si>
  <si>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</si>
  <si>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</si>
  <si>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</si>
  <si>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</si>
  <si>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</si>
  <si>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</si>
  <si>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</si>
  <si>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</si>
  <si>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</si>
  <si>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</si>
  <si>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</si>
  <si>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</si>
  <si>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</si>
  <si>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</si>
  <si>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</si>
  <si>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</si>
  <si>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</si>
  <si>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</si>
  <si>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</si>
  <si>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</si>
  <si>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</si>
  <si>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</si>
  <si>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</si>
  <si>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</si>
  <si>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</si>
  <si>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</si>
  <si>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</si>
  <si>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</si>
  <si>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</si>
  <si>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</si>
  <si>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</si>
  <si>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</si>
  <si>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</si>
  <si>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</si>
  <si>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</si>
  <si>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</si>
  <si>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</si>
  <si>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</si>
  <si>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</si>
  <si>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</si>
  <si>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</si>
  <si>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</si>
  <si>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</si>
  <si>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</si>
  <si>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</si>
  <si>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</si>
  <si>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</si>
  <si>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</si>
  <si>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</si>
  <si>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</si>
  <si>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</si>
  <si>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</si>
  <si>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</si>
  <si>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</si>
  <si>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</si>
  <si>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</si>
  <si>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</si>
  <si>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</si>
  <si>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</si>
  <si>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</si>
  <si>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</si>
  <si>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</si>
  <si>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</si>
  <si>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</si>
  <si>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</si>
  <si>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</si>
  <si>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</si>
  <si>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</si>
  <si>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</si>
  <si>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</si>
  <si>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</si>
  <si>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</si>
  <si>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</si>
  <si>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</si>
  <si>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</si>
  <si>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</si>
  <si>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</si>
  <si>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</si>
  <si>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</si>
  <si>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</si>
  <si>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</si>
  <si>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</si>
  <si>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</si>
  <si>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</si>
  <si>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</si>
  <si>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</si>
  <si>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</si>
  <si>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</si>
  <si>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</si>
  <si>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</si>
  <si>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</si>
  <si>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</si>
  <si>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</si>
  <si>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</si>
  <si>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</si>
  <si>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</si>
  <si>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</si>
  <si>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</si>
  <si>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</si>
  <si>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</si>
  <si>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</si>
  <si>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</si>
  <si>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</si>
  <si>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</si>
  <si>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</si>
  <si>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</si>
  <si>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</si>
  <si>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</si>
  <si>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</si>
  <si>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</si>
  <si>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</si>
  <si>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</si>
  <si>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</si>
  <si>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</si>
  <si>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</si>
  <si>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</si>
  <si>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</si>
  <si>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</si>
  <si>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</si>
  <si>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</si>
  <si>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</si>
  <si>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</si>
  <si>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</si>
  <si>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</si>
  <si>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</si>
  <si>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</si>
  <si>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</si>
  <si>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</si>
  <si>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</si>
  <si>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</si>
  <si>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</si>
  <si>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</si>
  <si>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</si>
  <si>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</si>
  <si>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</si>
  <si>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</si>
  <si>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</si>
  <si>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</si>
  <si>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</si>
  <si>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</si>
  <si>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</si>
  <si>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</si>
  <si>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</si>
  <si>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</si>
  <si>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</si>
  <si>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</si>
  <si>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</si>
  <si>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</si>
  <si>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</si>
  <si>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</si>
  <si>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</si>
  <si>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</si>
  <si>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</si>
  <si>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</si>
  <si>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</si>
  <si>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</si>
  <si>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</si>
  <si>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</si>
  <si>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</si>
  <si>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</si>
  <si>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</si>
  <si>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</si>
  <si>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</si>
  <si>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</si>
  <si>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</si>
  <si>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</si>
  <si>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</si>
  <si>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</si>
  <si>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</si>
  <si>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</si>
  <si>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</si>
  <si>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</si>
  <si>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</si>
  <si>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</si>
  <si>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</si>
  <si>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</si>
  <si>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</si>
  <si>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</si>
  <si>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</si>
  <si>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</si>
  <si>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</si>
  <si>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</si>
  <si>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</si>
  <si>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</si>
  <si>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</si>
  <si>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</si>
  <si>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</si>
  <si>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</si>
  <si>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</si>
  <si>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</si>
  <si>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</si>
  <si>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</si>
  <si>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</si>
  <si>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</si>
  <si>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</si>
  <si>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</si>
  <si>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</si>
  <si>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</si>
  <si>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</si>
  <si>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</si>
  <si>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</si>
  <si>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</si>
  <si>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</si>
  <si>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</si>
  <si>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</si>
  <si>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</si>
  <si>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</si>
  <si>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</si>
  <si>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</si>
  <si>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</si>
  <si>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</si>
  <si>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</si>
  <si>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</si>
  <si>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</si>
  <si>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</si>
  <si>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</si>
  <si>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</si>
  <si>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</si>
  <si>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</si>
  <si>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</si>
  <si>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</si>
  <si>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</si>
  <si>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</si>
  <si>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</si>
  <si>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</si>
  <si>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</si>
  <si>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</si>
  <si>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</si>
  <si>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</si>
  <si>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</si>
  <si>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</si>
  <si>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</si>
  <si>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</si>
  <si>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</si>
  <si>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</si>
  <si>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</si>
  <si>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</si>
  <si>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</si>
  <si>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</si>
  <si>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</si>
  <si>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</si>
  <si>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</si>
  <si>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</si>
  <si>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</si>
  <si>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</si>
  <si>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</si>
  <si>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</si>
  <si>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</si>
  <si>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</si>
  <si>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</si>
  <si>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</si>
  <si>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</si>
  <si>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</si>
  <si>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</si>
  <si>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</si>
  <si>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</si>
  <si>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</si>
  <si>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</si>
  <si>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</si>
  <si>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</si>
  <si>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</si>
  <si>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</si>
  <si>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</si>
  <si>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</si>
  <si>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</si>
  <si>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</si>
  <si>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</si>
  <si>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</si>
  <si>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</si>
  <si>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</si>
  <si>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</si>
  <si>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</si>
  <si>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</si>
  <si>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</si>
  <si>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</si>
  <si>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</si>
  <si>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</si>
  <si>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</si>
  <si>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</si>
  <si>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</si>
  <si>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</si>
  <si>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</si>
  <si>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</si>
  <si>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</si>
  <si>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</si>
  <si>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</si>
  <si>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</si>
  <si>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</si>
  <si>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</si>
  <si>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</si>
  <si>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</si>
  <si>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</si>
  <si>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</si>
  <si>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</si>
  <si>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</si>
  <si>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</si>
  <si>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</si>
  <si>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</si>
  <si>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</si>
  <si>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</si>
  <si>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</si>
  <si>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</si>
  <si>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</si>
  <si>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</si>
  <si>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</si>
  <si>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</si>
  <si>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</si>
  <si>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</si>
  <si>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</si>
  <si>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</si>
  <si>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</si>
  <si>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</si>
  <si>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</si>
  <si>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</si>
  <si>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</si>
  <si>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</si>
  <si>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</si>
  <si>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</si>
  <si>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</si>
  <si>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</si>
  <si>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</si>
  <si>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</si>
  <si>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</si>
  <si>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</si>
  <si>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</si>
  <si>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</si>
  <si>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</si>
  <si>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</si>
  <si>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</si>
  <si>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</si>
  <si>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</si>
  <si>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</si>
  <si>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</si>
  <si>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</si>
  <si>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</si>
  <si>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</si>
  <si>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</si>
  <si>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</si>
  <si>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</si>
  <si>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</si>
  <si>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</si>
  <si>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</si>
  <si>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</si>
  <si>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</si>
  <si>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</si>
  <si>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</si>
  <si>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</si>
  <si>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</si>
  <si>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</si>
  <si>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</si>
  <si>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</si>
  <si>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</si>
  <si>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</si>
  <si>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</si>
  <si>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</si>
  <si>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</si>
  <si>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</si>
  <si>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</si>
  <si>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</si>
  <si>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</si>
  <si>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</si>
  <si>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</si>
  <si>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</si>
  <si>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</si>
  <si>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</si>
  <si>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</si>
  <si>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</si>
  <si>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</si>
  <si>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</si>
  <si>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</si>
  <si>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</si>
  <si>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</si>
  <si>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</si>
  <si>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</si>
  <si>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</si>
  <si>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</si>
  <si>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</si>
  <si>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</si>
  <si>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</si>
  <si>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</si>
  <si>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</si>
  <si>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</si>
  <si>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</si>
  <si>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</si>
  <si>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</si>
  <si>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</si>
  <si>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</si>
  <si>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</si>
  <si>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</si>
  <si>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</si>
  <si>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</si>
  <si>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</si>
  <si>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</si>
  <si>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</si>
  <si>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</si>
  <si>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</si>
  <si>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</si>
  <si>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</si>
  <si>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</si>
  <si>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</si>
  <si>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</si>
  <si>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</si>
  <si>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</si>
  <si>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</si>
  <si>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</si>
  <si>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</si>
  <si>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</si>
  <si>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</si>
  <si>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</si>
  <si>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</si>
  <si>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</si>
  <si>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</si>
  <si>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</si>
  <si>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</si>
  <si>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</si>
  <si>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</si>
  <si>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</si>
  <si>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</si>
  <si>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</si>
  <si>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</si>
  <si>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</si>
  <si>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</si>
  <si>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</si>
  <si>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</si>
  <si>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</si>
  <si>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</si>
  <si>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</si>
  <si>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</si>
  <si>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</si>
  <si>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</si>
  <si>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</si>
  <si>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</si>
  <si>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</si>
  <si>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</si>
  <si>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</si>
  <si>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</si>
  <si>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</si>
  <si>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</si>
  <si>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</si>
  <si>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</si>
  <si>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</si>
  <si>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</si>
  <si>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</si>
  <si>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</si>
  <si>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</si>
  <si>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</si>
  <si>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</si>
  <si>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</si>
  <si>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</si>
  <si>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</si>
  <si>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</si>
  <si>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</si>
  <si>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</si>
  <si>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</si>
  <si>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</si>
  <si>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</si>
  <si>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</si>
  <si>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</si>
  <si>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</si>
  <si>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</si>
  <si>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</si>
  <si>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</si>
  <si>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</si>
  <si>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</si>
  <si>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</si>
  <si>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</si>
  <si>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</si>
  <si>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</si>
  <si>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</si>
  <si>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</si>
  <si>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</si>
  <si>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</si>
  <si>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</si>
  <si>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</si>
  <si>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</si>
  <si>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</si>
  <si>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</si>
  <si>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</si>
  <si>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</si>
  <si>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</si>
  <si>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</si>
  <si>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</si>
  <si>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</si>
  <si>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</si>
  <si>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</si>
  <si>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</si>
  <si>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</si>
  <si>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</si>
  <si>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</si>
  <si>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</si>
  <si>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</si>
  <si>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</si>
  <si>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</si>
  <si>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</si>
  <si>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</si>
  <si>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</si>
  <si>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</si>
  <si>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</si>
  <si>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</si>
  <si>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</si>
  <si>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</si>
  <si>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</si>
  <si>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</si>
  <si>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</si>
  <si>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</si>
  <si>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</si>
  <si>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</si>
  <si>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</si>
  <si>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</si>
  <si>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</si>
  <si>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</si>
  <si>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</si>
  <si>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</si>
  <si>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</si>
  <si>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</si>
  <si>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</si>
  <si>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</si>
  <si>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</si>
  <si>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</si>
  <si>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</si>
  <si>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</si>
  <si>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</si>
  <si>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</si>
  <si>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</si>
  <si>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</si>
  <si>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</si>
  <si>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</si>
  <si>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</si>
  <si>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</si>
  <si>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</si>
  <si>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</si>
  <si>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</si>
  <si>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</si>
  <si>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</si>
  <si>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</si>
  <si>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</si>
  <si>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</si>
  <si>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</si>
  <si>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</si>
  <si>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</si>
  <si>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</si>
  <si>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</si>
  <si>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</si>
  <si>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</si>
  <si>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</si>
  <si>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</si>
  <si>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</si>
  <si>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</si>
  <si>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</si>
  <si>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</si>
  <si>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</si>
  <si>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</si>
  <si>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</si>
  <si>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</si>
  <si>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</si>
  <si>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</si>
  <si>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</si>
  <si>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</si>
  <si>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</si>
  <si>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</si>
  <si>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</si>
  <si>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</si>
  <si>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</si>
  <si>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</si>
  <si>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</si>
  <si>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</si>
  <si>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</si>
  <si>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</si>
  <si>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</si>
  <si>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</si>
  <si>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</si>
  <si>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</si>
  <si>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</si>
  <si>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</si>
  <si>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</si>
  <si>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</si>
  <si>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</si>
  <si>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</si>
  <si>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</si>
  <si>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</si>
  <si>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</si>
  <si>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</si>
  <si>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</si>
  <si>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</si>
  <si>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</si>
  <si>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</si>
  <si>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</si>
  <si>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</si>
  <si>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</si>
  <si>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</si>
  <si>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</si>
  <si>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</si>
  <si>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</si>
  <si>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</si>
  <si>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</si>
  <si>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</si>
  <si>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</si>
  <si>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</si>
  <si>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</si>
  <si>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</si>
  <si>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</si>
  <si>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</si>
  <si>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</si>
  <si>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</si>
  <si>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</si>
  <si>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</si>
  <si>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</si>
  <si>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</si>
  <si>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</si>
  <si>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</si>
  <si>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</si>
  <si>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</si>
  <si>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</si>
  <si>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</si>
  <si>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</si>
  <si>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</si>
  <si>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</si>
  <si>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</si>
  <si>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</si>
  <si>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</si>
  <si>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</si>
  <si>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</si>
  <si>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</si>
  <si>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</si>
  <si>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</si>
  <si>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</si>
  <si>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</si>
  <si>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</si>
  <si>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</si>
  <si>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</si>
  <si>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</si>
  <si>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</si>
  <si>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</si>
  <si>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</si>
  <si>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</si>
  <si>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</si>
  <si>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</si>
  <si>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</si>
  <si>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</si>
  <si>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</si>
  <si>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</si>
  <si>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</si>
  <si>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</si>
  <si>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</si>
  <si>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</si>
  <si>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</si>
  <si>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</si>
  <si>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</si>
  <si>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</si>
  <si>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</si>
  <si>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</si>
  <si>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</si>
  <si>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</si>
  <si>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</si>
  <si>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</si>
  <si>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</si>
  <si>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</si>
  <si>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</si>
  <si>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</si>
  <si>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</si>
  <si>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</si>
  <si>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</si>
  <si>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</si>
  <si>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</si>
  <si>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</si>
  <si>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</si>
  <si>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</si>
  <si>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</si>
  <si>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</si>
  <si>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</si>
  <si>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</si>
  <si>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</si>
  <si>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</si>
  <si>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</si>
  <si>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</si>
  <si>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</si>
  <si>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</si>
  <si>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</si>
  <si>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</si>
  <si>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</si>
  <si>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</si>
  <si>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</si>
  <si>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</si>
  <si>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</si>
  <si>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</si>
  <si>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</si>
  <si>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</si>
  <si>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</si>
  <si>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</si>
  <si>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</si>
  <si>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</si>
  <si>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</si>
  <si>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</si>
  <si>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</si>
  <si>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</si>
  <si>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</si>
  <si>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</si>
  <si>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</si>
  <si>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</si>
  <si>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</si>
  <si>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</si>
  <si>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</si>
  <si>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</si>
  <si>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</si>
  <si>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</si>
  <si>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</si>
  <si>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</si>
  <si>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</si>
  <si>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</si>
  <si>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</si>
  <si>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</si>
  <si>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</si>
  <si>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</si>
  <si>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</si>
  <si>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</si>
  <si>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</si>
  <si>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</si>
  <si>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</si>
  <si>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</si>
  <si>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</si>
  <si>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</si>
  <si>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</si>
  <si>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</si>
  <si>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</si>
  <si>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</si>
  <si>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</si>
  <si>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</si>
  <si>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</si>
  <si>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</si>
  <si>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</si>
  <si>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</si>
  <si>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</si>
  <si>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</si>
  <si>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</si>
  <si>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</si>
  <si>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</si>
  <si>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</si>
  <si>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</si>
  <si>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</si>
  <si>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</si>
  <si>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</si>
  <si>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</si>
  <si>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</si>
  <si>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</si>
  <si>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</si>
  <si>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</si>
  <si>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</si>
  <si>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</si>
  <si>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</si>
  <si>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</si>
  <si>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</si>
  <si>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</si>
  <si>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</si>
  <si>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</si>
  <si>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</si>
  <si>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</si>
  <si>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</si>
  <si>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</si>
  <si>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</si>
  <si>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</si>
  <si>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</si>
  <si>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</si>
  <si>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</si>
  <si>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</si>
  <si>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</si>
  <si>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</si>
  <si>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</si>
  <si>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</si>
  <si>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</si>
  <si>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</si>
  <si>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</si>
  <si>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</si>
  <si>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</si>
  <si>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</si>
  <si>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</si>
  <si>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</si>
  <si>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</si>
  <si>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</si>
  <si>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</si>
  <si>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</si>
  <si>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</si>
  <si>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</si>
  <si>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</si>
  <si>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</si>
  <si>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</si>
  <si>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</si>
  <si>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</si>
  <si>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</si>
  <si>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</si>
  <si>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</si>
  <si>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</si>
  <si>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</si>
  <si>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</si>
  <si>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</si>
  <si>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</si>
  <si>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</si>
  <si>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</si>
  <si>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</si>
  <si>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</si>
  <si>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</si>
  <si>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</si>
  <si>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</si>
  <si>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</si>
  <si>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</si>
  <si>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</si>
  <si>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</si>
  <si>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</si>
  <si>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</si>
  <si>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</si>
  <si>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</si>
  <si>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</si>
  <si>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</si>
  <si>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</si>
  <si>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</si>
  <si>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</si>
  <si>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</si>
  <si>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</si>
  <si>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</si>
  <si>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</si>
  <si>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</si>
  <si>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</si>
  <si>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</si>
  <si>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</si>
  <si>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</si>
  <si>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</si>
  <si>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</si>
  <si>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</si>
  <si>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</si>
  <si>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</si>
  <si>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</si>
  <si>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</si>
  <si>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</si>
  <si>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</si>
  <si>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</si>
  <si>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</si>
  <si>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</si>
  <si>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</si>
  <si>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</si>
  <si>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</si>
  <si>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</si>
  <si>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</si>
  <si>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</si>
  <si>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</si>
  <si>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</si>
  <si>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</si>
  <si>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</si>
  <si>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</si>
  <si>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</si>
  <si>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</si>
  <si>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</si>
  <si>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</si>
  <si>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</si>
  <si>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</si>
  <si>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</si>
  <si>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</si>
  <si>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</si>
  <si>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</si>
  <si>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</si>
  <si>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</si>
  <si>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</si>
  <si>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</si>
  <si>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</si>
  <si>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</si>
  <si>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</si>
  <si>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</si>
  <si>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</si>
  <si>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</si>
  <si>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</si>
  <si>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</si>
  <si>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</si>
  <si>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</si>
  <si>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</si>
  <si>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</si>
  <si>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</si>
  <si>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</si>
  <si>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</si>
  <si>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</si>
  <si>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</si>
  <si>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</si>
  <si>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</si>
  <si>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</si>
  <si>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</si>
  <si>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</si>
  <si>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</si>
  <si>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</si>
  <si>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</si>
  <si>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</si>
  <si>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</si>
  <si>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</si>
  <si>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</si>
  <si>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</si>
  <si>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</si>
  <si>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</si>
  <si>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</si>
  <si>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</si>
  <si>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</si>
  <si>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</si>
  <si>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</si>
  <si>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</si>
  <si>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</si>
  <si>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</si>
  <si>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</si>
  <si>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</si>
  <si>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</si>
  <si>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</si>
  <si>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</si>
  <si>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</si>
  <si>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</si>
  <si>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</si>
  <si>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</si>
  <si>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</si>
  <si>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</si>
  <si>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</si>
  <si>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</si>
  <si>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</si>
  <si>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</si>
  <si>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</si>
  <si>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</si>
  <si>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</si>
  <si>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</si>
  <si>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</si>
  <si>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</si>
  <si>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</si>
  <si>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</si>
  <si>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</si>
  <si>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</si>
  <si>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</si>
  <si>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</si>
  <si>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</si>
  <si>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</si>
  <si>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</si>
  <si>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</si>
  <si>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</si>
  <si>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</si>
  <si>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</si>
  <si>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</si>
  <si>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</si>
  <si>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</si>
  <si>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</si>
  <si>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</si>
  <si>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</si>
  <si>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</si>
  <si>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</si>
  <si>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</si>
  <si>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</si>
  <si>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</si>
  <si>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</si>
  <si>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</si>
  <si>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</si>
  <si>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</si>
  <si>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</si>
  <si>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</si>
  <si>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</si>
  <si>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</si>
  <si>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</si>
  <si>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</si>
  <si>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</si>
  <si>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</si>
  <si>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</si>
  <si>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</si>
  <si>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</si>
  <si>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</si>
  <si>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</si>
  <si>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</si>
  <si>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</si>
  <si>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</si>
  <si>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</si>
  <si>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</si>
  <si>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</si>
  <si>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</si>
  <si>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</si>
  <si>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</si>
  <si>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</si>
  <si>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</si>
  <si>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</si>
  <si>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</si>
  <si>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</si>
  <si>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</si>
  <si>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</si>
  <si>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</si>
  <si>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</si>
  <si>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</si>
  <si>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</si>
  <si>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</si>
  <si>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</si>
  <si>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</si>
  <si>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</si>
  <si>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</si>
  <si>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</si>
  <si>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</si>
  <si>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</si>
  <si>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</si>
  <si>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</si>
  <si>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</si>
  <si>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</si>
  <si>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</si>
  <si>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</si>
  <si>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</si>
  <si>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</si>
  <si>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</si>
  <si>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</si>
  <si>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</si>
  <si>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</si>
  <si>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</si>
  <si>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</si>
  <si>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</si>
  <si>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</si>
  <si>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</si>
  <si>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</si>
  <si>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</si>
  <si>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</si>
  <si>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</si>
  <si>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</si>
  <si>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</si>
  <si>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</si>
  <si>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</si>
  <si>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</si>
  <si>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</si>
  <si>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</si>
  <si>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</si>
  <si>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</si>
  <si>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</si>
  <si>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</si>
  <si>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</si>
  <si>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</si>
  <si>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</si>
  <si>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</si>
  <si>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</si>
  <si>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</si>
  <si>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</si>
  <si>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</si>
  <si>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</si>
  <si>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</si>
  <si>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</si>
  <si>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</si>
  <si>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</si>
  <si>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</si>
  <si>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</si>
  <si>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</si>
  <si>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</si>
  <si>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</si>
  <si>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</si>
  <si>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</si>
  <si>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</si>
  <si>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</si>
  <si>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</si>
  <si>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</si>
  <si>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</si>
  <si>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</si>
  <si>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</si>
  <si>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</si>
  <si>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</si>
  <si>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</si>
  <si>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</si>
  <si>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</si>
  <si>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</si>
  <si>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</si>
  <si>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</si>
  <si>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</si>
  <si>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</si>
  <si>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</si>
  <si>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</si>
  <si>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</si>
  <si>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</si>
  <si>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</si>
  <si>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</si>
  <si>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</si>
  <si>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</si>
  <si>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</si>
  <si>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</si>
  <si>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</si>
  <si>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</si>
  <si>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</si>
  <si>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</si>
  <si>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</si>
  <si>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</si>
  <si>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</si>
  <si>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</si>
  <si>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</si>
  <si>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</si>
  <si>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</si>
  <si>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</si>
  <si>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</si>
  <si>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</si>
  <si>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</si>
  <si>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</si>
  <si>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</si>
  <si>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</si>
  <si>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</si>
  <si>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</si>
  <si>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</si>
  <si>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</si>
  <si>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</si>
  <si>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</si>
  <si>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</si>
  <si>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</si>
  <si>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</si>
  <si>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</si>
  <si>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</si>
  <si>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</si>
  <si>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</si>
  <si>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</si>
  <si>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</si>
  <si>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</si>
  <si>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</si>
  <si>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</si>
  <si>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</si>
  <si>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</si>
  <si>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</si>
  <si>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</si>
  <si>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</si>
  <si>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</si>
  <si>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</si>
  <si>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</si>
  <si>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</si>
  <si>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</si>
  <si>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</si>
  <si>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</si>
  <si>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</si>
  <si>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</si>
  <si>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</si>
  <si>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</si>
  <si>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</si>
  <si>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</si>
  <si>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</si>
  <si>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</si>
  <si>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</si>
  <si>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</si>
  <si>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</si>
  <si>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</si>
  <si>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</si>
  <si>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</si>
  <si>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</si>
  <si>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</si>
  <si>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</si>
  <si>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</si>
  <si>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</si>
  <si>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</si>
  <si>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</si>
  <si>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</si>
  <si>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</si>
  <si>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</si>
  <si>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</si>
  <si>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</si>
  <si>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</si>
  <si>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</si>
  <si>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</si>
  <si>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</si>
  <si>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</si>
  <si>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</si>
  <si>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</si>
  <si>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</si>
  <si>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</si>
  <si>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</si>
  <si>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</si>
  <si>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</si>
  <si>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</si>
  <si>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</si>
  <si>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</si>
  <si>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</si>
  <si>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</si>
  <si>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</si>
  <si>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</si>
  <si>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</si>
  <si>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</si>
  <si>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</si>
  <si>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</si>
  <si>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</si>
  <si>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</si>
  <si>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</si>
  <si>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</si>
  <si>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</si>
  <si>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</si>
  <si>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</si>
  <si>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</si>
  <si>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</si>
  <si>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</si>
  <si>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</si>
  <si>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</si>
  <si>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</si>
  <si>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</si>
  <si>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</si>
  <si>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</si>
  <si>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</si>
  <si>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</si>
  <si>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</si>
  <si>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</si>
  <si>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</si>
  <si>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</si>
  <si>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</si>
  <si>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</si>
  <si>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</si>
  <si>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</si>
  <si>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</si>
  <si>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</si>
  <si>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</si>
  <si>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</si>
  <si>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</si>
  <si>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</si>
  <si>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</si>
  <si>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</si>
  <si>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</si>
  <si>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</si>
  <si>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</si>
  <si>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</si>
  <si>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</si>
  <si>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</si>
  <si>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</si>
  <si>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</si>
  <si>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</si>
  <si>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</si>
  <si>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</si>
  <si>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</si>
  <si>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</si>
  <si>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</si>
  <si>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</si>
  <si>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</si>
  <si>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</si>
  <si>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</si>
  <si>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</si>
  <si>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</si>
  <si>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</si>
  <si>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</si>
  <si>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</si>
  <si>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</si>
  <si>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</si>
  <si>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</si>
  <si>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</si>
  <si>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</si>
  <si>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</si>
  <si>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</si>
  <si>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</si>
  <si>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</si>
  <si>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</si>
  <si>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</si>
  <si>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</si>
  <si>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</si>
  <si>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</si>
  <si>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</si>
  <si>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</si>
  <si>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</si>
  <si>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</si>
  <si>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</si>
  <si>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</si>
  <si>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</si>
  <si>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</si>
  <si>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</si>
  <si>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</si>
  <si>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</si>
  <si>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</si>
  <si>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</si>
  <si>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</si>
  <si>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</si>
  <si>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</si>
  <si>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</si>
  <si>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</si>
  <si>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</si>
  <si>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</si>
  <si>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</si>
  <si>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</si>
  <si>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</si>
  <si>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</si>
  <si>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</si>
  <si>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</si>
  <si>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</si>
  <si>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</si>
  <si>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</si>
  <si>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</si>
  <si>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</si>
  <si>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</si>
  <si>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</si>
  <si>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</si>
  <si>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</si>
  <si>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</si>
  <si>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</si>
  <si>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</si>
  <si>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</si>
  <si>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</si>
  <si>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</si>
  <si>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</si>
  <si>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</si>
  <si>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</si>
  <si>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</si>
  <si>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</si>
  <si>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</si>
  <si>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</si>
  <si>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</si>
  <si>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</si>
  <si>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</si>
  <si>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</si>
  <si>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</si>
  <si>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</si>
  <si>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</si>
  <si>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</si>
  <si>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</si>
  <si>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</si>
  <si>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</si>
  <si>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</si>
  <si>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</si>
  <si>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</si>
  <si>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</si>
  <si>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</si>
  <si>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</si>
  <si>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</si>
  <si>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</si>
  <si>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</si>
  <si>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</si>
  <si>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</si>
  <si>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</si>
  <si>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</si>
  <si>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</si>
  <si>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</si>
  <si>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</si>
  <si>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</si>
  <si>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</si>
  <si>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</si>
  <si>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</si>
  <si>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</si>
  <si>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</si>
  <si>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</si>
  <si>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</si>
  <si>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</si>
  <si>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</si>
  <si>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</si>
  <si>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</si>
  <si>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</si>
  <si>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</si>
  <si>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</si>
  <si>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</si>
  <si>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</si>
  <si>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</si>
  <si>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</si>
  <si>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</si>
  <si>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</si>
  <si>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</si>
  <si>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</si>
  <si>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</si>
  <si>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</si>
  <si>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</si>
  <si>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</si>
  <si>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</si>
  <si>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</si>
  <si>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</si>
  <si>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</si>
  <si>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</si>
  <si>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</si>
  <si>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</si>
  <si>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</si>
  <si>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</si>
  <si>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</si>
  <si>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</si>
  <si>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</si>
  <si>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</si>
  <si>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</si>
  <si>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</si>
  <si>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</si>
  <si>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</si>
  <si>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</si>
  <si>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</si>
  <si>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</si>
  <si>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</si>
  <si>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</si>
  <si>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</si>
  <si>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</si>
  <si>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</si>
  <si>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</si>
  <si>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</si>
  <si>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</si>
  <si>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</si>
  <si>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</si>
  <si>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</si>
  <si>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</si>
  <si>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</si>
  <si>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</si>
  <si>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</si>
  <si>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</si>
  <si>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</si>
  <si>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</si>
  <si>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</si>
  <si>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</si>
  <si>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</si>
  <si>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</si>
  <si>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</si>
  <si>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</si>
  <si>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</si>
  <si>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</si>
  <si>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</si>
  <si>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</si>
  <si>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</si>
  <si>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</si>
  <si>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</si>
  <si>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</si>
  <si>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</si>
  <si>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</si>
  <si>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</si>
  <si>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</si>
  <si>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</si>
  <si>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</si>
  <si>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</si>
  <si>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</si>
  <si>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</si>
  <si>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</si>
  <si>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</si>
  <si>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</si>
  <si>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</si>
  <si>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</si>
  <si>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</si>
  <si>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</si>
  <si>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</si>
  <si>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</si>
  <si>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</si>
  <si>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</si>
  <si>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</si>
  <si>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</si>
  <si>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</si>
  <si>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</si>
  <si>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</si>
  <si>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</si>
  <si>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</si>
  <si>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</si>
  <si>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</si>
  <si>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</si>
  <si>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</si>
  <si>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</si>
  <si>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</si>
  <si>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</si>
  <si>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</si>
  <si>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</si>
  <si>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</si>
  <si>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</si>
  <si>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</si>
  <si>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</si>
  <si>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</si>
  <si>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</si>
  <si>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</si>
  <si>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</si>
  <si>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</si>
  <si>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</si>
  <si>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</si>
  <si>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</si>
  <si>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</si>
  <si>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</si>
  <si>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</si>
  <si>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</si>
  <si>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</si>
  <si>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</si>
  <si>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</si>
  <si>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</si>
  <si>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</si>
  <si>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</si>
  <si>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</si>
  <si>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</si>
  <si>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</si>
  <si>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</si>
  <si>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</si>
  <si>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</si>
  <si>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</si>
  <si>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</si>
  <si>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</si>
  <si>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</si>
  <si>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</si>
  <si>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</si>
  <si>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</si>
  <si>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</si>
  <si>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</si>
  <si>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</si>
  <si>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</si>
  <si>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</si>
  <si>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</si>
  <si>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</si>
  <si>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</si>
  <si>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</si>
  <si>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</si>
  <si>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</si>
  <si>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</si>
  <si>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</si>
  <si>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</si>
  <si>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</si>
  <si>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</si>
  <si>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</si>
  <si>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</si>
  <si>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</si>
  <si>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</si>
  <si>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</si>
  <si>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</si>
  <si>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</si>
  <si>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</si>
  <si>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</si>
  <si>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</si>
  <si>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</si>
  <si>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</si>
  <si>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</si>
  <si>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</si>
  <si>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</si>
  <si>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</si>
  <si>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</si>
  <si>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</si>
  <si>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</si>
  <si>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</si>
  <si>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</si>
  <si>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</si>
  <si>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</si>
  <si>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</si>
  <si>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</si>
  <si>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</si>
  <si>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</si>
  <si>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</si>
  <si>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</si>
  <si>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</si>
  <si>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</si>
  <si>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</si>
  <si>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</si>
  <si>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</si>
  <si>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</si>
  <si>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</si>
  <si>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</si>
  <si>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</si>
  <si>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</si>
  <si>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</si>
  <si>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</si>
  <si>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</si>
  <si>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</si>
  <si>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</si>
  <si>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</si>
  <si>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</si>
  <si>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</si>
  <si>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</si>
  <si>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</si>
  <si>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</si>
  <si>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</si>
  <si>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</si>
  <si>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</si>
  <si>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</si>
  <si>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</si>
  <si>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</si>
  <si>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</si>
  <si>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</si>
  <si>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</si>
  <si>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</si>
  <si>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</si>
  <si>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</si>
  <si>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</si>
  <si>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</si>
  <si>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</si>
  <si>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</si>
  <si>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</si>
  <si>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</si>
  <si>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</si>
  <si>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</si>
  <si>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</si>
  <si>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</si>
  <si>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</si>
  <si>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</si>
  <si>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</si>
  <si>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</si>
  <si>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</si>
  <si>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</si>
  <si>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</si>
  <si>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</si>
  <si>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</si>
  <si>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</si>
  <si>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</si>
  <si>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</si>
  <si>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</si>
  <si>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</si>
  <si>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</si>
  <si>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</si>
  <si>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</si>
  <si>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</si>
  <si>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</si>
  <si>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</si>
  <si>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</si>
  <si>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</si>
  <si>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</si>
  <si>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</si>
  <si>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</si>
  <si>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</si>
  <si>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</si>
  <si>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</si>
  <si>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</si>
  <si>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</si>
  <si>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</si>
  <si>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</si>
  <si>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</si>
  <si>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</si>
  <si>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</si>
  <si>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</si>
  <si>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</si>
  <si>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</si>
  <si>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</si>
  <si>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</si>
  <si>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</si>
  <si>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</si>
  <si>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</si>
  <si>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</si>
  <si>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</si>
  <si>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</si>
  <si>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</si>
  <si>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</si>
  <si>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</si>
  <si>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</si>
  <si>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</si>
  <si>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</si>
  <si>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</si>
  <si>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</si>
  <si>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</si>
  <si>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</si>
  <si>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</si>
  <si>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</si>
  <si>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</si>
  <si>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</si>
  <si>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</si>
  <si>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</si>
  <si>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</si>
  <si>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</si>
  <si>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</si>
  <si>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</si>
  <si>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</si>
  <si>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</si>
  <si>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</si>
  <si>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</si>
  <si>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</si>
  <si>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</si>
  <si>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</si>
  <si>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</si>
  <si>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</si>
  <si>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</si>
  <si>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</si>
  <si>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</si>
  <si>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</si>
  <si>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</si>
  <si>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</si>
  <si>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</si>
  <si>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</si>
  <si>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</si>
  <si>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</si>
  <si>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</si>
  <si>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</si>
  <si>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</si>
  <si>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</si>
  <si>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</si>
  <si>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</si>
  <si>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</si>
  <si>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</si>
  <si>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</si>
  <si>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</si>
  <si>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</si>
  <si>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</si>
  <si>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</si>
  <si>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</si>
  <si>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</si>
  <si>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</si>
  <si>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</si>
  <si>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</si>
  <si>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</si>
  <si>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</si>
  <si>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</si>
  <si>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</si>
  <si>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</si>
  <si>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</si>
  <si>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</si>
  <si>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</si>
  <si>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</si>
  <si>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</si>
  <si>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</si>
  <si>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</si>
  <si>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</si>
  <si>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</si>
  <si>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</si>
  <si>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</si>
  <si>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</si>
  <si>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</si>
  <si>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</si>
  <si>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</si>
  <si>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</si>
  <si>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</si>
  <si>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</si>
  <si>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</si>
  <si>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</si>
  <si>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</si>
  <si>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</si>
  <si>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</si>
  <si>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</si>
  <si>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</si>
  <si>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</si>
  <si>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</si>
  <si>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</si>
  <si>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</si>
  <si>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</si>
  <si>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</si>
  <si>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</si>
  <si>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</si>
  <si>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</si>
  <si>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</si>
  <si>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</si>
  <si>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</si>
  <si>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</si>
  <si>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</si>
  <si>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</si>
  <si>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</si>
  <si>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</si>
  <si>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</si>
  <si>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</si>
  <si>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</si>
  <si>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</si>
  <si>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</si>
  <si>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</si>
  <si>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</si>
  <si>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</si>
  <si>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</si>
  <si>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</si>
  <si>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</si>
  <si>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</si>
  <si>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</si>
  <si>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</si>
  <si>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</si>
  <si>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</si>
  <si>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</si>
  <si>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</si>
  <si>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</si>
  <si>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</si>
  <si>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</si>
  <si>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</si>
  <si>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</si>
  <si>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</si>
  <si>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</si>
  <si>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</si>
  <si>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</si>
  <si>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</si>
  <si>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</si>
  <si>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</si>
  <si>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</si>
  <si>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</si>
  <si>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</si>
  <si>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</si>
  <si>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</si>
  <si>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</si>
  <si>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</si>
  <si>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</si>
  <si>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</si>
  <si>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</si>
  <si>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</si>
  <si>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</si>
  <si>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</si>
  <si>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</si>
  <si>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</si>
  <si>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</si>
  <si>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</si>
  <si>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</si>
  <si>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</si>
  <si>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</si>
  <si>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</si>
  <si>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</si>
  <si>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</si>
  <si>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</si>
  <si>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</si>
  <si>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</si>
  <si>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</si>
  <si>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</si>
  <si>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</si>
  <si>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</si>
  <si>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</si>
  <si>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</si>
  <si>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</si>
  <si>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</si>
  <si>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</si>
  <si>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</si>
  <si>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</si>
  <si>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</si>
  <si>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</si>
  <si>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</si>
  <si>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</si>
  <si>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</si>
  <si>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</si>
  <si>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</si>
  <si>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</si>
  <si>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</si>
  <si>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</si>
  <si>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</si>
  <si>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</si>
  <si>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</si>
  <si>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</si>
  <si>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</si>
  <si>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</si>
  <si>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</si>
  <si>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</si>
  <si>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</si>
  <si>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</si>
  <si>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</si>
  <si>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</si>
  <si>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</si>
  <si>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</si>
  <si>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</si>
  <si>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</si>
  <si>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</si>
  <si>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</si>
  <si>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</si>
  <si>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</si>
  <si>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</si>
  <si>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</si>
  <si>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</si>
  <si>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</si>
  <si>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</si>
  <si>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</si>
  <si>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</si>
  <si>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</si>
  <si>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</si>
  <si>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</si>
  <si>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</si>
  <si>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</si>
  <si>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</si>
  <si>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</si>
  <si>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</si>
  <si>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</si>
  <si>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</si>
  <si>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</si>
  <si>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</si>
  <si>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</si>
  <si>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</si>
  <si>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</si>
  <si>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</si>
  <si>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</si>
  <si>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</si>
  <si>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</si>
  <si>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</si>
  <si>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</si>
  <si>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</si>
  <si>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</si>
  <si>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</si>
  <si>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</si>
  <si>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</si>
  <si>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</si>
  <si>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</si>
  <si>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</si>
  <si>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</si>
  <si>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</si>
  <si>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</si>
  <si>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</si>
  <si>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</si>
  <si>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</si>
  <si>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</si>
  <si>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</si>
  <si>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</si>
  <si>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</si>
  <si>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</si>
  <si>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</si>
  <si>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</si>
  <si>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</si>
  <si>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</si>
  <si>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</si>
  <si>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</si>
  <si>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</si>
  <si>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</si>
  <si>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</si>
  <si>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</si>
  <si>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</si>
  <si>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</si>
  <si>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</si>
  <si>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</si>
  <si>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</si>
  <si>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</si>
  <si>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</si>
  <si>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</si>
  <si>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</si>
  <si>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</si>
  <si>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</si>
  <si>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</si>
  <si>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</si>
  <si>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</si>
  <si>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</si>
  <si>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</si>
  <si>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</si>
  <si>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</si>
  <si>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</si>
  <si>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</si>
  <si>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</si>
  <si>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</si>
  <si>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</si>
  <si>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</si>
  <si>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</si>
  <si>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</si>
  <si>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</si>
  <si>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</si>
  <si>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</si>
  <si>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</si>
  <si>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</si>
  <si>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</si>
  <si>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</si>
  <si>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</si>
  <si>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</si>
  <si>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</si>
  <si>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</si>
  <si>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</si>
  <si>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</si>
  <si>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</si>
  <si>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</si>
  <si>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</si>
  <si>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</si>
  <si>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</si>
  <si>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</si>
  <si>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</si>
  <si>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</si>
  <si>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</si>
  <si>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</si>
  <si>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</si>
  <si>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</si>
  <si>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</si>
  <si>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</si>
  <si>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</si>
  <si>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</si>
  <si>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</si>
  <si>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</si>
  <si>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</si>
  <si>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</si>
  <si>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</si>
  <si>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</si>
  <si>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</si>
  <si>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</si>
  <si>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</si>
  <si>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</si>
  <si>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</si>
  <si>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</si>
  <si>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</si>
  <si>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</si>
  <si>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</si>
  <si>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</si>
  <si>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</si>
  <si>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</si>
  <si>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</si>
  <si>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</si>
  <si>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</si>
  <si>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</si>
  <si>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</si>
  <si>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</si>
  <si>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</si>
  <si>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</si>
  <si>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</si>
  <si>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</si>
  <si>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</si>
  <si>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</si>
  <si>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</si>
  <si>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</si>
  <si>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</si>
  <si>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</si>
  <si>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</si>
  <si>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</si>
  <si>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</si>
  <si>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</si>
  <si>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</si>
  <si>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</si>
  <si>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</si>
  <si>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</si>
  <si>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</si>
  <si>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</si>
  <si>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</si>
  <si>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</si>
  <si>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</si>
  <si>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</si>
  <si>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</si>
  <si>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</si>
  <si>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</si>
  <si>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</si>
  <si>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</si>
  <si>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</si>
  <si>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</si>
  <si>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</si>
  <si>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</si>
  <si>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</si>
  <si>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</si>
  <si>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</si>
  <si>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</si>
  <si>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</si>
  <si>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</si>
  <si>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</si>
  <si>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</si>
  <si>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</si>
  <si>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</si>
  <si>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</si>
  <si>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</si>
  <si>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</si>
  <si>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</si>
  <si>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</si>
  <si>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</si>
  <si>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</si>
  <si>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</si>
  <si>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</si>
  <si>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</si>
  <si>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</si>
  <si>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</si>
  <si>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</si>
  <si>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</si>
  <si>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</si>
  <si>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</si>
  <si>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</si>
  <si>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</si>
  <si>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</si>
  <si>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</si>
  <si>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</si>
  <si>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</si>
  <si>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</si>
  <si>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</si>
  <si>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</si>
  <si>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</si>
  <si>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</si>
  <si>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</si>
  <si>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</si>
  <si>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</si>
  <si>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</si>
  <si>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</si>
  <si>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</si>
  <si>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</si>
  <si>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</si>
  <si>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</si>
  <si>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</si>
  <si>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</si>
  <si>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</si>
  <si>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</si>
  <si>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</si>
  <si>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</si>
  <si>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</si>
  <si>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</si>
  <si>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</si>
  <si>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</si>
  <si>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</si>
  <si>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</si>
  <si>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</si>
  <si>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</si>
  <si>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</si>
  <si>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</si>
  <si>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</si>
  <si>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</si>
  <si>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</si>
  <si>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</si>
  <si>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</si>
  <si>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</si>
  <si>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</si>
  <si>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</si>
  <si>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</si>
  <si>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</si>
  <si>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</si>
  <si>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</si>
  <si>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</si>
  <si>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</si>
  <si>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</si>
  <si>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</si>
  <si>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</si>
  <si>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</si>
  <si>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</si>
  <si>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</si>
  <si>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</si>
  <si>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</si>
  <si>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</si>
  <si>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</si>
  <si>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</si>
  <si>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</si>
  <si>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</si>
  <si>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</si>
  <si>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</si>
  <si>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</si>
  <si>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</si>
  <si>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</si>
  <si>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</si>
  <si>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</si>
  <si>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</si>
  <si>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</si>
  <si>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</si>
  <si>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</si>
  <si>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</si>
  <si>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</si>
  <si>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</si>
  <si>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</si>
  <si>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</si>
  <si>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</si>
  <si>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</si>
  <si>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</si>
  <si>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</si>
  <si>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</si>
  <si>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</si>
  <si>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</si>
  <si>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</si>
  <si>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</si>
  <si>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</si>
  <si>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</si>
  <si>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</si>
  <si>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</si>
  <si>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</si>
  <si>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</si>
  <si>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</si>
  <si>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</si>
  <si>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</si>
  <si>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</si>
  <si>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</si>
  <si>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</si>
  <si>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</si>
  <si>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</si>
  <si>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</si>
  <si>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</si>
  <si>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</si>
  <si>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</si>
  <si>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</si>
  <si>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</si>
  <si>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</si>
  <si>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</si>
  <si>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</si>
  <si>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</si>
  <si>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</si>
  <si>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</si>
  <si>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</si>
  <si>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</si>
  <si>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</si>
  <si>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</si>
  <si>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</si>
  <si>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</si>
  <si>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</si>
  <si>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</si>
  <si>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</si>
  <si>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</si>
  <si>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</si>
  <si>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</si>
  <si>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</si>
  <si>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</si>
  <si>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</si>
  <si>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</si>
  <si>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</si>
  <si>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</si>
  <si>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</si>
  <si>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</si>
  <si>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</si>
  <si>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</si>
  <si>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</si>
  <si>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</si>
  <si>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</si>
  <si>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</si>
  <si>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</si>
  <si>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</si>
  <si>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</si>
  <si>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</si>
  <si>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</si>
  <si>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</si>
  <si>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</si>
  <si>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</si>
  <si>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</si>
  <si>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</si>
  <si>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</si>
  <si>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</si>
  <si>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</si>
  <si>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</si>
  <si>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</si>
  <si>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</si>
  <si>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</si>
  <si>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</si>
  <si>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</si>
  <si>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</si>
  <si>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</si>
  <si>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</si>
  <si>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</si>
  <si>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</si>
  <si>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</si>
  <si>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</si>
  <si>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</si>
  <si>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</si>
  <si>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</si>
  <si>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</si>
  <si>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</si>
  <si>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</si>
  <si>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</si>
  <si>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</si>
  <si>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</si>
  <si>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</si>
  <si>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</si>
  <si>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</si>
  <si>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</si>
  <si>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</si>
  <si>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</si>
  <si>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</si>
  <si>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</si>
  <si>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</si>
  <si>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</si>
  <si>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</si>
  <si>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</si>
  <si>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</si>
  <si>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</si>
  <si>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</si>
  <si>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</si>
  <si>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</si>
  <si>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</si>
  <si>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</si>
  <si>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</si>
  <si>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</si>
  <si>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</si>
  <si>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</si>
  <si>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</si>
  <si>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</si>
  <si>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</si>
  <si>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</si>
  <si>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</si>
  <si>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</si>
  <si>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</si>
  <si>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</si>
  <si>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</si>
  <si>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</si>
  <si>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</si>
  <si>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</si>
  <si>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</si>
  <si>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</si>
  <si>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</si>
  <si>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</si>
  <si>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</si>
  <si>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</si>
  <si>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</si>
  <si>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</si>
  <si>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</si>
  <si>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</si>
  <si>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</si>
  <si>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</si>
  <si>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</si>
  <si>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</si>
  <si>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</si>
  <si>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</si>
  <si>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</si>
  <si>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</si>
  <si>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</si>
  <si>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</si>
  <si>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</si>
  <si>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</si>
  <si>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</si>
  <si>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</si>
  <si>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</si>
  <si>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</si>
  <si>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</si>
  <si>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</si>
  <si>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</si>
  <si>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</si>
  <si>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</si>
  <si>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</si>
  <si>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</si>
  <si>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</si>
  <si>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</si>
  <si>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</si>
  <si>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</si>
  <si>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</si>
  <si>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</si>
  <si>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</si>
  <si>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</si>
  <si>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</si>
  <si>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</si>
  <si>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</si>
  <si>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</si>
  <si>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</si>
  <si>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</si>
  <si>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</si>
  <si>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</si>
  <si>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</si>
  <si>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</si>
  <si>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</si>
  <si>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</si>
  <si>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</si>
  <si>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</si>
  <si>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</si>
  <si>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</si>
  <si>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</si>
  <si>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</si>
  <si>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</si>
  <si>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</si>
  <si>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</si>
  <si>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</si>
  <si>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</si>
  <si>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</si>
  <si>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</si>
  <si>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</si>
  <si>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</si>
  <si>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</si>
  <si>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</si>
  <si>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</si>
  <si>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</si>
  <si>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</si>
  <si>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</si>
  <si>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</si>
  <si>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</si>
  <si>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</si>
  <si>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</si>
  <si>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</si>
  <si>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</si>
  <si>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</si>
  <si>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</si>
  <si>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</si>
  <si>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</si>
  <si>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</si>
  <si>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</si>
  <si>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</si>
  <si>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</si>
  <si>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</si>
  <si>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</si>
  <si>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</si>
  <si>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</si>
  <si>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</si>
  <si>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</si>
  <si>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</si>
  <si>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</si>
  <si>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</si>
  <si>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</si>
  <si>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</si>
  <si>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</si>
  <si>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</si>
  <si>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</si>
  <si>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</si>
  <si>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</si>
  <si>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</si>
  <si>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</si>
  <si>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</si>
  <si>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</si>
  <si>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</si>
  <si>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</si>
  <si>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</si>
  <si>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</si>
  <si>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</si>
  <si>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</si>
  <si>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</si>
  <si>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</si>
  <si>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</si>
  <si>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</si>
  <si>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</si>
  <si>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</si>
  <si>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</si>
  <si>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</si>
  <si>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</si>
  <si>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</si>
  <si>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</si>
  <si>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</si>
  <si>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</si>
  <si>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</si>
  <si>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</si>
  <si>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</si>
  <si>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</si>
  <si>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</si>
  <si>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</si>
  <si>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</si>
  <si>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</si>
  <si>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</si>
  <si>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</si>
  <si>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</si>
  <si>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</si>
  <si>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</si>
  <si>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</si>
  <si>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</si>
  <si>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</si>
  <si>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</si>
  <si>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</si>
  <si>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</si>
  <si>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</si>
  <si>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</si>
  <si>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</si>
  <si>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</si>
  <si>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</si>
  <si>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</si>
  <si>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</si>
  <si>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</si>
  <si>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</si>
  <si>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</si>
  <si>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</si>
  <si>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</si>
  <si>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</si>
  <si>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</si>
  <si>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</si>
  <si>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</si>
  <si>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</si>
  <si>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</si>
  <si>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</si>
  <si>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</si>
  <si>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</si>
  <si>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</si>
  <si>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</si>
  <si>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</si>
  <si>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</si>
  <si>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</si>
  <si>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</si>
  <si>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</si>
  <si>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</si>
  <si>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</si>
  <si>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</si>
  <si>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</si>
  <si>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</si>
  <si>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</si>
  <si>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</si>
  <si>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</si>
  <si>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</si>
  <si>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</si>
  <si>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</si>
  <si>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</si>
  <si>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</si>
  <si>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</si>
  <si>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</si>
  <si>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</si>
  <si>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</si>
  <si>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</si>
  <si>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</si>
  <si>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</si>
  <si>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</si>
  <si>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</si>
  <si>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</si>
  <si>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</si>
  <si>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</si>
  <si>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</si>
  <si>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</si>
  <si>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</si>
  <si>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</si>
  <si>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</si>
  <si>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</si>
  <si>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</si>
  <si>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</si>
  <si>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</si>
  <si>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</si>
  <si>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</si>
  <si>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</si>
  <si>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</si>
  <si>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</si>
  <si>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</si>
  <si>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</si>
  <si>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</si>
  <si>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</si>
  <si>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</si>
  <si>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</si>
  <si>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</si>
  <si>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</si>
  <si>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</si>
  <si>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</si>
  <si>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</si>
  <si>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</si>
  <si>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</si>
  <si>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</si>
  <si>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</si>
  <si>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</si>
  <si>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</si>
  <si>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</si>
  <si>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</si>
  <si>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</si>
  <si>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</si>
  <si>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</si>
  <si>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</si>
  <si>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</si>
  <si>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</si>
  <si>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</si>
  <si>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</si>
  <si>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</si>
  <si>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</si>
  <si>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</si>
  <si>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</si>
  <si>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</si>
  <si>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</si>
  <si>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</si>
  <si>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</si>
  <si>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</si>
  <si>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</si>
  <si>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</si>
  <si>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</si>
  <si>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</si>
  <si>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</si>
  <si>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</si>
  <si>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</si>
  <si>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</si>
  <si>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</si>
  <si>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</si>
  <si>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</si>
  <si>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</si>
  <si>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</si>
  <si>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</si>
  <si>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</si>
  <si>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</si>
  <si>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</si>
  <si>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</si>
  <si>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</si>
  <si>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</si>
  <si>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</si>
  <si>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</si>
  <si>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</si>
  <si>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</si>
  <si>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</si>
  <si>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</si>
  <si>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</si>
  <si>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</si>
  <si>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</si>
  <si>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</si>
  <si>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</si>
  <si>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</si>
  <si>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</si>
  <si>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</si>
  <si>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</si>
  <si>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</si>
  <si>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</si>
  <si>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</si>
  <si>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</si>
  <si>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</si>
  <si>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</si>
  <si>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</si>
  <si>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</si>
  <si>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</si>
  <si>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</si>
  <si>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</si>
  <si>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</si>
  <si>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</si>
  <si>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</si>
  <si>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</si>
  <si>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</si>
  <si>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</si>
  <si>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</si>
  <si>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</si>
  <si>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</si>
  <si>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</si>
  <si>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</si>
  <si>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</si>
  <si>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</si>
  <si>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</si>
  <si>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</si>
  <si>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</si>
  <si>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</si>
  <si>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</si>
  <si>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</si>
  <si>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</si>
  <si>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</si>
  <si>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</si>
  <si>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</si>
  <si>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</si>
  <si>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</si>
  <si>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</si>
  <si>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</si>
  <si>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</si>
  <si>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</si>
  <si>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</si>
  <si>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</si>
  <si>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</si>
  <si>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</si>
  <si>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</si>
  <si>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</si>
  <si>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</si>
  <si>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</si>
  <si>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</si>
  <si>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</si>
  <si>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</si>
  <si>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</si>
  <si>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</si>
  <si>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</si>
  <si>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</si>
  <si>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</si>
  <si>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</si>
  <si>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</si>
  <si>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</si>
  <si>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</si>
  <si>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</si>
  <si>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</si>
  <si>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</si>
  <si>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</si>
  <si>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</si>
  <si>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</si>
  <si>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</si>
  <si>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</si>
  <si>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</si>
  <si>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</si>
  <si>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</si>
  <si>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</si>
  <si>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</si>
  <si>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</si>
  <si>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</si>
  <si>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</si>
  <si>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</si>
  <si>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</si>
  <si>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</si>
  <si>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</si>
  <si>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</si>
  <si>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</si>
  <si>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</si>
  <si>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</si>
  <si>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</si>
  <si>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</si>
  <si>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</si>
  <si>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</si>
  <si>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</si>
  <si>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</si>
  <si>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</si>
  <si>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</si>
  <si>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</si>
  <si>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</si>
  <si>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</si>
  <si>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</si>
  <si>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</si>
  <si>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</si>
  <si>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</si>
  <si>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</si>
  <si>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</si>
  <si>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</si>
  <si>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</si>
  <si>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</si>
  <si>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</si>
  <si>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</si>
  <si>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</si>
  <si>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</si>
  <si>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</si>
  <si>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</si>
  <si>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</si>
  <si>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</si>
  <si>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</si>
  <si>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</si>
  <si>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</si>
  <si>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</si>
  <si>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</si>
  <si>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</si>
  <si>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</si>
  <si>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</si>
  <si>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</si>
  <si>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</si>
  <si>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</si>
  <si>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</si>
  <si>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</si>
  <si>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</si>
  <si>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</si>
  <si>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</si>
  <si>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</si>
  <si>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</si>
  <si>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</si>
  <si>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</si>
  <si>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</si>
  <si>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</si>
  <si>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</si>
  <si>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</si>
  <si>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</si>
  <si>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</si>
  <si>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</si>
  <si>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</si>
  <si>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</si>
  <si>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</si>
  <si>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</si>
  <si>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</si>
  <si>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</si>
  <si>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</si>
  <si>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</si>
  <si>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</si>
  <si>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</si>
  <si>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</si>
  <si>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</si>
  <si>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</si>
  <si>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</si>
  <si>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</si>
  <si>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</si>
  <si>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</si>
  <si>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</si>
  <si>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</si>
  <si>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</si>
  <si>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</si>
  <si>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</si>
  <si>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</si>
  <si>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</si>
  <si>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</si>
  <si>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</si>
  <si>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</si>
  <si>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</si>
  <si>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</si>
  <si>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</si>
  <si>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</si>
  <si>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</si>
  <si>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</si>
  <si>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</si>
  <si>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</si>
  <si>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</si>
  <si>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</si>
  <si>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</si>
  <si>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</si>
  <si>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</si>
  <si>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</si>
  <si>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</si>
  <si>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</si>
  <si>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</si>
  <si>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</si>
  <si>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</si>
  <si>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</si>
  <si>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</si>
  <si>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</si>
  <si>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</si>
  <si>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</si>
  <si>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</si>
  <si>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</si>
  <si>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</si>
  <si>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</si>
  <si>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</si>
  <si>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</si>
  <si>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</si>
  <si>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</si>
  <si>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</si>
  <si>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</si>
  <si>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</si>
  <si>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</si>
  <si>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</si>
  <si>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</si>
  <si>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</si>
  <si>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</si>
  <si>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</si>
  <si>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</si>
  <si>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</si>
  <si>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</si>
  <si>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</si>
  <si>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</si>
  <si>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</si>
  <si>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</si>
  <si>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</si>
  <si>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</si>
  <si>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</si>
  <si>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</si>
  <si>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</si>
  <si>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</si>
  <si>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</si>
  <si>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</si>
  <si>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</si>
  <si>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</si>
  <si>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</si>
  <si>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</si>
  <si>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</si>
  <si>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</si>
  <si>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</si>
  <si>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</si>
  <si>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</si>
  <si>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</si>
  <si>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</si>
  <si>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</si>
  <si>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</si>
  <si>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</si>
  <si>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</si>
  <si>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</si>
  <si>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</si>
  <si>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</si>
  <si>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</si>
  <si>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</si>
  <si>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</si>
  <si>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</si>
  <si>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</si>
  <si>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</si>
  <si>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</si>
  <si>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</si>
  <si>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</si>
  <si>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</si>
  <si>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</si>
  <si>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</si>
  <si>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</si>
  <si>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</si>
  <si>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</si>
  <si>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</si>
  <si>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</si>
  <si>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</si>
  <si>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</si>
  <si>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</si>
  <si>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</si>
  <si>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</si>
  <si>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</si>
  <si>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</si>
  <si>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</si>
  <si>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</si>
  <si>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</si>
  <si>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</si>
  <si>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</si>
  <si>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</si>
  <si>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</si>
  <si>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</si>
  <si>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</si>
  <si>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</si>
  <si>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</si>
  <si>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</si>
  <si>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</si>
  <si>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</si>
  <si>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</si>
  <si>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</si>
  <si>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</si>
  <si>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</si>
  <si>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</si>
  <si>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</si>
  <si>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</si>
  <si>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</si>
  <si>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</si>
  <si>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</si>
  <si>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</si>
  <si>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</si>
  <si>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</si>
  <si>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</si>
  <si>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</si>
  <si>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</si>
  <si>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</si>
  <si>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</si>
  <si>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</si>
  <si>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</si>
  <si>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</si>
  <si>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</si>
  <si>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</si>
  <si>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</si>
  <si>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</si>
  <si>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</si>
  <si>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</si>
  <si>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</si>
  <si>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</si>
  <si>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</si>
  <si>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</si>
  <si>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</si>
  <si>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</si>
  <si>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</si>
  <si>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</si>
  <si>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</si>
  <si>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</si>
  <si>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</si>
  <si>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</si>
  <si>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</si>
  <si>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</si>
  <si>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</si>
  <si>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</si>
  <si>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</si>
  <si>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</si>
  <si>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</si>
  <si>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</si>
  <si>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</si>
  <si>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</si>
  <si>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</si>
  <si>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</si>
  <si>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</si>
  <si>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</si>
  <si>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</si>
  <si>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</si>
  <si>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</si>
  <si>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</si>
  <si>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</si>
  <si>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</si>
  <si>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</si>
  <si>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</si>
  <si>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</si>
  <si>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</si>
  <si>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</si>
  <si>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</si>
  <si>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</si>
  <si>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</si>
  <si>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</si>
  <si>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</si>
  <si>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</si>
  <si>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</si>
  <si>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</si>
  <si>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</si>
  <si>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</si>
  <si>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</si>
  <si>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</si>
  <si>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</si>
  <si>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</si>
  <si>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</si>
  <si>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</si>
  <si>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</si>
  <si>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</si>
  <si>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</si>
  <si>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</si>
  <si>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</si>
  <si>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</si>
  <si>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</si>
  <si>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</si>
  <si>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</si>
  <si>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</si>
  <si>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</si>
  <si>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</si>
  <si>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</si>
  <si>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</si>
  <si>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</si>
  <si>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</si>
  <si>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</si>
  <si>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</si>
  <si>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</si>
  <si>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</si>
  <si>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</si>
  <si>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</si>
  <si>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</si>
  <si>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</si>
  <si>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</si>
  <si>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</si>
  <si>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</si>
  <si>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</si>
  <si>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</si>
  <si>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</si>
  <si>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</si>
  <si>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</si>
  <si>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</si>
  <si>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</si>
  <si>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</si>
  <si>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</si>
  <si>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</si>
  <si>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</si>
  <si>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</si>
  <si>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</si>
  <si>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</si>
  <si>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</si>
  <si>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</si>
  <si>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</si>
  <si>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</si>
  <si>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</si>
  <si>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</si>
  <si>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</si>
  <si>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</si>
  <si>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</si>
  <si>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</si>
  <si>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</si>
  <si>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</si>
  <si>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</si>
  <si>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</si>
  <si>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</si>
  <si>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</si>
  <si>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</si>
  <si>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</si>
  <si>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</si>
  <si>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</si>
  <si>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</si>
  <si>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</si>
  <si>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</si>
  <si>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</si>
  <si>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</si>
  <si>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</si>
  <si>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</si>
  <si>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</si>
  <si>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</si>
  <si>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</si>
  <si>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</si>
  <si>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</si>
  <si>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</si>
  <si>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</si>
  <si>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</si>
  <si>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</si>
  <si>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</si>
  <si>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</si>
  <si>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</si>
  <si>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</si>
  <si>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</si>
  <si>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</si>
  <si>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</si>
  <si>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</si>
  <si>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</si>
  <si>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</si>
  <si>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</si>
  <si>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</si>
  <si>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</si>
  <si>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</si>
  <si>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</si>
  <si>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</si>
  <si>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</si>
  <si>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</si>
  <si>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</si>
  <si>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</si>
  <si>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</si>
  <si>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</si>
  <si>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</si>
  <si>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</si>
  <si>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</si>
  <si>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</si>
  <si>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</si>
  <si>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</si>
  <si>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</si>
  <si>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</si>
  <si>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</si>
  <si>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</si>
  <si>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</si>
  <si>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</si>
  <si>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</si>
  <si>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</si>
  <si>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</si>
  <si>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</si>
  <si>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</si>
  <si>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</si>
  <si>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</si>
  <si>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</si>
  <si>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</si>
  <si>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</si>
  <si>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</si>
  <si>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</si>
  <si>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</si>
  <si>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</si>
  <si>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</si>
  <si>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</si>
  <si>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</si>
  <si>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</si>
  <si>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</si>
  <si>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</si>
  <si>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</si>
  <si>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</si>
  <si>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</si>
  <si>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</si>
  <si>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</si>
  <si>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</si>
  <si>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</si>
  <si>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</si>
  <si>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</si>
  <si>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</si>
  <si>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</si>
  <si>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</si>
  <si>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</si>
  <si>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</si>
  <si>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</si>
  <si>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</si>
  <si>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</si>
  <si>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</si>
  <si>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</si>
  <si>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</si>
  <si>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</si>
  <si>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</si>
  <si>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</si>
  <si>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</si>
  <si>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</si>
  <si>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</si>
  <si>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</si>
  <si>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</si>
  <si>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</si>
  <si>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</si>
  <si>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</si>
  <si>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</si>
  <si>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</si>
  <si>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</si>
  <si>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</si>
  <si>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</si>
  <si>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</si>
  <si>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</si>
  <si>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</si>
  <si>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</si>
  <si>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</si>
  <si>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</si>
  <si>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</si>
  <si>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</si>
  <si>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</si>
  <si>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</si>
  <si>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</si>
  <si>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</si>
  <si>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</si>
  <si>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</si>
  <si>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</si>
  <si>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</si>
  <si>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</si>
  <si>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</si>
  <si>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</si>
  <si>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</si>
  <si>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</si>
  <si>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</si>
  <si>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</si>
  <si>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</si>
  <si>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</si>
  <si>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</si>
  <si>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</si>
  <si>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</si>
  <si>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</si>
  <si>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</si>
  <si>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</si>
  <si>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</si>
  <si>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</si>
  <si>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</si>
  <si>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</si>
  <si>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</si>
  <si>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</si>
  <si>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</si>
  <si>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</si>
  <si>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</si>
  <si>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</si>
  <si>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</si>
  <si>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</si>
  <si>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</si>
  <si>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</si>
  <si>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</si>
  <si>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</si>
  <si>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</si>
  <si>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</si>
  <si>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</si>
  <si>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</si>
  <si>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</si>
  <si>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</si>
  <si>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</si>
  <si>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</si>
  <si>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</si>
  <si>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</si>
  <si>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</si>
  <si>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</si>
  <si>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</si>
  <si>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</si>
  <si>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</si>
  <si>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</si>
  <si>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</si>
  <si>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</si>
  <si>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</si>
  <si>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</si>
  <si>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</si>
  <si>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</si>
  <si>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</si>
  <si>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</si>
  <si>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</si>
  <si>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</si>
  <si>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</si>
  <si>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</si>
  <si>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</si>
  <si>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</si>
  <si>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</si>
  <si>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</si>
  <si>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</si>
  <si>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</si>
  <si>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</si>
  <si>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</si>
  <si>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</si>
  <si>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</si>
  <si>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</si>
  <si>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</si>
  <si>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</si>
  <si>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</si>
  <si>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</si>
  <si>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</si>
  <si>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</si>
  <si>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</si>
  <si>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</si>
  <si>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</si>
  <si>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</si>
  <si>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</si>
  <si>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</si>
  <si>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</si>
  <si>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</si>
  <si>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</si>
  <si>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</si>
  <si>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</si>
  <si>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</si>
  <si>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</si>
  <si>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</si>
  <si>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</si>
  <si>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</si>
  <si>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</si>
  <si>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</si>
  <si>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</si>
  <si>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</si>
  <si>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</si>
  <si>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</si>
  <si>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</si>
  <si>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</si>
  <si>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</si>
  <si>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</si>
  <si>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</si>
  <si>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</si>
  <si>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</si>
  <si>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</si>
  <si>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</si>
  <si>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</si>
  <si>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</si>
  <si>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</si>
  <si>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</si>
  <si>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</si>
  <si>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</si>
  <si>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</si>
  <si>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</si>
  <si>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</si>
  <si>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</si>
  <si>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</si>
  <si>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</si>
  <si>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</si>
  <si>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</si>
  <si>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</si>
  <si>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</si>
  <si>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</si>
  <si>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</si>
  <si>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</si>
  <si>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</si>
  <si>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</si>
  <si>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</si>
  <si>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</si>
  <si>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</si>
  <si>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</si>
  <si>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</si>
  <si>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</si>
  <si>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</si>
  <si>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</si>
  <si>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</si>
  <si>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</si>
  <si>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</si>
  <si>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</si>
  <si>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</si>
  <si>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</si>
  <si>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</si>
  <si>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</si>
  <si>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</si>
  <si>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</si>
  <si>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</si>
  <si>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</si>
  <si>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</si>
  <si>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</si>
  <si>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</si>
  <si>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</si>
  <si>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</si>
  <si>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</si>
  <si>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</si>
  <si>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</si>
  <si>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</si>
  <si>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</si>
  <si>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</si>
  <si>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</si>
  <si>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</si>
  <si>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</si>
  <si>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</si>
  <si>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</si>
  <si>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</si>
  <si>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</si>
  <si>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</si>
  <si>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</si>
  <si>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</si>
  <si>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</si>
  <si>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</si>
  <si>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</si>
  <si>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</si>
  <si>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</si>
  <si>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</si>
  <si>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</si>
  <si>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</si>
  <si>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</si>
  <si>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</si>
  <si>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</si>
  <si>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</si>
  <si>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</si>
  <si>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</si>
  <si>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</si>
  <si>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</si>
  <si>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</si>
  <si>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</si>
  <si>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</si>
  <si>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</si>
  <si>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</si>
  <si>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</si>
  <si>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</si>
  <si>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</si>
  <si>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</si>
  <si>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</si>
  <si>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</si>
  <si>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</si>
  <si>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</si>
  <si>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</si>
  <si>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</si>
  <si>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</si>
  <si>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</si>
  <si>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</si>
  <si>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</si>
  <si>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</si>
  <si>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</si>
  <si>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</si>
  <si>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</si>
  <si>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</si>
  <si>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</si>
  <si>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</si>
  <si>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</si>
  <si>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</si>
  <si>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</si>
  <si>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</si>
  <si>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</si>
  <si>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</si>
  <si>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</si>
  <si>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</si>
  <si>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</si>
  <si>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</si>
  <si>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</si>
  <si>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</si>
  <si>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</si>
  <si>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</si>
  <si>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</si>
  <si>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</si>
  <si>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</si>
  <si>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</si>
  <si>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</si>
  <si>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</si>
  <si>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</si>
  <si>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</si>
  <si>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</si>
  <si>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</si>
  <si>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</si>
  <si>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</si>
  <si>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</si>
  <si>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</si>
  <si>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</si>
  <si>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</si>
  <si>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</si>
  <si>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</si>
  <si>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</si>
  <si>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</si>
  <si>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</si>
  <si>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</si>
  <si>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</si>
  <si>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</si>
  <si>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</si>
  <si>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</si>
  <si>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</si>
  <si>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</si>
  <si>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</si>
  <si>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</si>
  <si>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</si>
  <si>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</si>
  <si>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</si>
  <si>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</si>
  <si>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</si>
  <si>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</si>
  <si>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</si>
  <si>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</si>
  <si>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</si>
  <si>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</si>
  <si>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</si>
  <si>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</si>
  <si>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</si>
  <si>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</si>
  <si>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</si>
  <si>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</si>
  <si>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</si>
  <si>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</si>
  <si>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</si>
  <si>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</si>
  <si>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</si>
  <si>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</si>
  <si>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</si>
  <si>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</si>
  <si>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</si>
  <si>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</si>
  <si>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</si>
  <si>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</si>
  <si>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</si>
  <si>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</si>
  <si>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</si>
  <si>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</si>
  <si>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</si>
  <si>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</si>
  <si>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</si>
  <si>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</si>
  <si>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</si>
  <si>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</si>
  <si>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</si>
  <si>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</si>
  <si>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</si>
  <si>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</si>
  <si>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</si>
  <si>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</si>
  <si>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</si>
  <si>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</si>
  <si>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</si>
  <si>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</si>
  <si>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</si>
  <si>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</si>
  <si>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</si>
  <si>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</si>
  <si>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</si>
  <si>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</si>
  <si>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</si>
  <si>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</si>
  <si>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</si>
  <si>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</si>
  <si>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</si>
  <si>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</si>
  <si>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</si>
  <si>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</si>
  <si>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</si>
  <si>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</si>
  <si>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</si>
  <si>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</si>
  <si>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</si>
  <si>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</si>
  <si>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</si>
  <si>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</si>
  <si>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</si>
  <si>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</si>
  <si>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</si>
  <si>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</si>
  <si>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</si>
  <si>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</si>
  <si>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</si>
  <si>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</si>
  <si>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</si>
  <si>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</si>
  <si>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</si>
  <si>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</si>
  <si>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</si>
  <si>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</si>
  <si>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</si>
  <si>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</si>
  <si>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</si>
  <si>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</si>
  <si>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</si>
  <si>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</si>
  <si>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</si>
  <si>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</si>
  <si>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</si>
  <si>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</si>
  <si>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</si>
  <si>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</si>
  <si>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</si>
  <si>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</si>
  <si>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</si>
  <si>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</si>
  <si>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</si>
  <si>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</si>
  <si>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</si>
  <si>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</si>
  <si>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</si>
  <si>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</si>
  <si>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</si>
  <si>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</si>
  <si>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</si>
  <si>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</si>
  <si>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</si>
  <si>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</si>
  <si>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</si>
  <si>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</si>
  <si>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</si>
  <si>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</si>
  <si>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</si>
  <si>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</si>
  <si>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</si>
  <si>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</si>
  <si>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</si>
  <si>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</si>
  <si>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</si>
  <si>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</si>
  <si>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</si>
  <si>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</si>
  <si>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</si>
  <si>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</si>
  <si>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</si>
  <si>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</si>
  <si>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</si>
  <si>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</si>
  <si>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</si>
  <si>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</si>
  <si>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</si>
  <si>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</si>
  <si>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</si>
  <si>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</si>
  <si>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</si>
  <si>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</si>
  <si>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</si>
  <si>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</si>
  <si>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</si>
  <si>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</si>
  <si>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</si>
  <si>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</si>
  <si>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</si>
  <si>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</si>
  <si>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</si>
  <si>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</si>
  <si>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</si>
  <si>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</si>
  <si>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</si>
  <si>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</si>
  <si>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</si>
  <si>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</si>
  <si>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</si>
  <si>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</si>
  <si>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</si>
  <si>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</si>
  <si>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</si>
  <si>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</si>
  <si>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</si>
  <si>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</si>
  <si>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</si>
  <si>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</si>
  <si>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</si>
  <si>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</si>
  <si>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</si>
  <si>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</si>
  <si>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</si>
  <si>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</si>
  <si>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</si>
  <si>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</si>
  <si>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</si>
  <si>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</si>
  <si>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</si>
  <si>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</si>
  <si>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</si>
  <si>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</si>
  <si>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</si>
  <si>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</si>
  <si>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</si>
  <si>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</si>
  <si>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</si>
  <si>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</si>
  <si>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</si>
  <si>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</si>
  <si>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</si>
  <si>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</si>
  <si>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</si>
  <si>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</si>
  <si>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</si>
  <si>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</si>
  <si>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</si>
  <si>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</si>
  <si>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</si>
  <si>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</si>
  <si>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</si>
  <si>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</si>
  <si>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</si>
  <si>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</si>
  <si>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</si>
  <si>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</si>
  <si>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</si>
  <si>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</si>
  <si>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</si>
  <si>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</si>
  <si>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</si>
  <si>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</si>
  <si>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</si>
  <si>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</si>
  <si>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</si>
  <si>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</si>
  <si>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</si>
  <si>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</si>
  <si>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</si>
  <si>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</si>
  <si>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</si>
  <si>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</si>
  <si>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</si>
  <si>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</si>
  <si>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</si>
  <si>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</si>
  <si>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</si>
  <si>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</si>
  <si>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</si>
  <si>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</si>
  <si>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</si>
  <si>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</si>
  <si>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</si>
  <si>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</si>
  <si>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</si>
  <si>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</si>
  <si>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</si>
  <si>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</si>
  <si>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</si>
  <si>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</si>
  <si>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</si>
  <si>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</si>
  <si>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</si>
  <si>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</si>
  <si>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</si>
  <si>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</si>
  <si>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</si>
  <si>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</si>
  <si>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</si>
  <si>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</si>
  <si>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</si>
  <si>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</si>
  <si>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</si>
  <si>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</si>
  <si>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</si>
  <si>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</si>
  <si>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</si>
  <si>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</si>
  <si>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</si>
  <si>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</si>
  <si>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</si>
  <si>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</si>
  <si>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</si>
  <si>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</si>
  <si>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</si>
  <si>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</si>
  <si>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</si>
  <si>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</si>
  <si>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</si>
  <si>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</si>
  <si>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</si>
  <si>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</si>
  <si>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</si>
  <si>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</si>
  <si>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</si>
  <si>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</si>
  <si>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</si>
  <si>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</si>
  <si>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</si>
  <si>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</si>
  <si>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</si>
  <si>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</si>
  <si>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</si>
  <si>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</si>
  <si>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</si>
  <si>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</si>
  <si>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</si>
  <si>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</si>
  <si>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</si>
  <si>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</si>
  <si>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</si>
  <si>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</si>
  <si>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</si>
  <si>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</si>
  <si>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</si>
  <si>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</si>
  <si>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</si>
  <si>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</si>
  <si>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</si>
  <si>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</si>
  <si>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</si>
  <si>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</si>
  <si>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</si>
  <si>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</si>
  <si>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</si>
  <si>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</si>
  <si>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</si>
  <si>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</si>
  <si>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</si>
  <si>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</si>
  <si>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</si>
  <si>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</si>
  <si>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</si>
  <si>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</si>
  <si>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</si>
  <si>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</si>
  <si>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</si>
  <si>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</si>
  <si>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</si>
  <si>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</si>
  <si>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</si>
  <si>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</si>
  <si>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</si>
  <si>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</si>
  <si>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</si>
  <si>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</si>
  <si>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</si>
  <si>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</si>
  <si>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</si>
  <si>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</si>
  <si>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</si>
  <si>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</si>
  <si>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</si>
  <si>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</si>
  <si>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</si>
  <si>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</si>
  <si>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</si>
  <si>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</si>
  <si>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</si>
  <si>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</si>
  <si>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</si>
  <si>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</si>
  <si>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</si>
  <si>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</si>
  <si>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</si>
  <si>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</si>
  <si>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</si>
  <si>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</si>
  <si>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</si>
  <si>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</si>
  <si>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</si>
  <si>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</si>
  <si>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</si>
  <si>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</si>
  <si>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</si>
  <si>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</si>
  <si>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</si>
  <si>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</si>
  <si>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</si>
  <si>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</si>
  <si>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</si>
  <si>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</si>
  <si>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</si>
  <si>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</si>
  <si>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</si>
  <si>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</si>
  <si>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</si>
  <si>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</si>
  <si>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</si>
  <si>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</si>
  <si>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</si>
  <si>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</si>
  <si>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</si>
  <si>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</si>
  <si>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</si>
  <si>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</si>
  <si>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</si>
  <si>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</si>
  <si>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</si>
  <si>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</si>
  <si>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</si>
  <si>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</si>
  <si>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</si>
  <si>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</si>
  <si>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</si>
  <si>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</si>
  <si>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</si>
  <si>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</si>
  <si>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</si>
  <si>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</si>
  <si>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</si>
  <si>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</si>
  <si>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</si>
  <si>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</si>
  <si>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</si>
  <si>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</si>
  <si>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</si>
  <si>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</si>
  <si>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</si>
  <si>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</si>
  <si>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</si>
  <si>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</si>
  <si>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</si>
  <si>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</si>
  <si>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</si>
  <si>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</si>
  <si>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</si>
  <si>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</si>
  <si>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</si>
  <si>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</si>
  <si>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</si>
  <si>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</si>
  <si>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</si>
  <si>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</si>
  <si>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</si>
  <si>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</si>
  <si>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</si>
  <si>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</si>
  <si>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</si>
  <si>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</si>
  <si>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</si>
  <si>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</si>
  <si>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</si>
  <si>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</si>
  <si>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</si>
  <si>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</si>
  <si>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</si>
  <si>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</si>
  <si>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</si>
  <si>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</si>
  <si>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</si>
  <si>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</si>
  <si>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</si>
  <si>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</si>
  <si>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</si>
  <si>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</si>
  <si>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</si>
  <si>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</si>
  <si>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</si>
  <si>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</si>
  <si>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</si>
  <si>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</si>
  <si>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</si>
  <si>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</si>
  <si>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</si>
  <si>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</si>
  <si>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</si>
  <si>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</si>
  <si>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</si>
  <si>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</si>
  <si>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</si>
  <si>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</si>
  <si>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</si>
  <si>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</si>
  <si>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</si>
  <si>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</si>
  <si>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</si>
  <si>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</si>
  <si>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</si>
  <si>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</si>
  <si>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</si>
  <si>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</si>
  <si>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</si>
  <si>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</si>
  <si>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</si>
  <si>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</si>
  <si>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</si>
  <si>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</si>
  <si>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</si>
  <si>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</si>
  <si>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</si>
  <si>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</si>
  <si>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</si>
  <si>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</si>
  <si>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</si>
  <si>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</si>
  <si>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</si>
  <si>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</si>
  <si>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</si>
  <si>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</si>
  <si>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</si>
  <si>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</si>
  <si>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</si>
  <si>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</si>
  <si>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</si>
  <si>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</si>
  <si>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</si>
  <si>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</si>
  <si>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</si>
  <si>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</si>
  <si>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</si>
  <si>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</si>
  <si>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</si>
  <si>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</si>
  <si>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</si>
  <si>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</si>
  <si>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</si>
  <si>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</si>
  <si>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</si>
  <si>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</si>
  <si>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</si>
  <si>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</si>
  <si>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</si>
  <si>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</si>
  <si>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</si>
  <si>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</si>
  <si>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</si>
  <si>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</si>
  <si>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</si>
  <si>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</si>
  <si>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</si>
  <si>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</si>
  <si>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</si>
  <si>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</si>
  <si>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</si>
  <si>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</si>
  <si>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</si>
  <si>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</si>
  <si>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</si>
  <si>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</si>
  <si>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</si>
  <si>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</si>
  <si>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</si>
  <si>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</si>
  <si>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</si>
  <si>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</si>
  <si>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</si>
  <si>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</si>
  <si>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</si>
  <si>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</si>
  <si>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</si>
  <si>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</si>
  <si>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</si>
  <si>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</si>
  <si>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</si>
  <si>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</si>
  <si>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</si>
  <si>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</si>
  <si>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</si>
  <si>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</si>
  <si>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</si>
  <si>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</si>
  <si>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</si>
  <si>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</si>
  <si>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</si>
  <si>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</si>
  <si>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</si>
  <si>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</si>
  <si>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</si>
  <si>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</si>
  <si>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</si>
  <si>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</si>
  <si>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</si>
  <si>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</si>
  <si>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</si>
  <si>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</si>
  <si>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</si>
  <si>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</si>
  <si>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</si>
  <si>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</si>
  <si>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</si>
  <si>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</si>
  <si>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</si>
  <si>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</si>
  <si>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</si>
  <si>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</si>
  <si>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</si>
  <si>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</si>
  <si>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</si>
  <si>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</si>
  <si>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</si>
  <si>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</si>
  <si>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</si>
  <si>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</si>
  <si>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</si>
  <si>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</si>
  <si>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</si>
  <si>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</si>
  <si>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</si>
  <si>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</si>
  <si>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</si>
  <si>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</si>
  <si>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</si>
  <si>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</si>
  <si>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</si>
  <si>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</si>
  <si>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</si>
  <si>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</si>
  <si>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</si>
  <si>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</si>
  <si>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</si>
  <si>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</si>
  <si>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</si>
  <si>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</si>
  <si>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</si>
  <si>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</si>
  <si>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</si>
  <si>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</si>
  <si>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</si>
  <si>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</si>
  <si>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</si>
  <si>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</si>
  <si>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</si>
  <si>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</si>
  <si>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</si>
  <si>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</si>
  <si>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</si>
  <si>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</si>
  <si>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</si>
  <si>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</si>
  <si>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</si>
  <si>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</si>
  <si>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</si>
  <si>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</si>
  <si>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</si>
  <si>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</si>
  <si>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</si>
  <si>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</si>
  <si>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</si>
  <si>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</si>
  <si>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</si>
  <si>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</si>
  <si>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</si>
  <si>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</si>
  <si>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</si>
  <si>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</si>
  <si>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</si>
  <si>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</si>
  <si>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</si>
  <si>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</si>
  <si>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</si>
  <si>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</si>
  <si>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</si>
  <si>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</si>
  <si>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</si>
  <si>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</si>
  <si>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</si>
  <si>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</si>
  <si>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</si>
  <si>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</si>
  <si>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</si>
  <si>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</si>
  <si>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</si>
  <si>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</si>
  <si>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</si>
  <si>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</si>
  <si>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</si>
  <si>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</si>
  <si>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</si>
  <si>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</si>
  <si>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</si>
  <si>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</si>
  <si>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</si>
  <si>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</si>
  <si>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</si>
  <si>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</si>
  <si>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</si>
  <si>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</si>
  <si>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</si>
  <si>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</si>
  <si>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</si>
  <si>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</si>
  <si>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</si>
  <si>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</si>
  <si>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</si>
  <si>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</si>
  <si>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</si>
  <si>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</si>
  <si>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</si>
  <si>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</si>
  <si>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</si>
  <si>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</si>
  <si>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</si>
  <si>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</si>
  <si>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</si>
  <si>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</si>
  <si>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</si>
  <si>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</si>
  <si>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</si>
  <si>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</si>
  <si>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</si>
  <si>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</si>
  <si>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</si>
  <si>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</si>
  <si>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</si>
  <si>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</si>
  <si>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</si>
  <si>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</si>
  <si>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</si>
  <si>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</si>
  <si>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</si>
  <si>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</si>
  <si>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</si>
  <si>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</si>
  <si>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</si>
  <si>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</si>
  <si>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</si>
  <si>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</si>
  <si>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</si>
  <si>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</si>
  <si>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</si>
  <si>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</si>
  <si>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</si>
  <si>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</si>
  <si>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</si>
  <si>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</si>
  <si>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</si>
  <si>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</si>
  <si>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</si>
  <si>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</si>
  <si>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</si>
  <si>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</si>
  <si>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</si>
  <si>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</si>
  <si>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</si>
  <si>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</si>
  <si>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</si>
  <si>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</si>
  <si>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</si>
  <si>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</si>
  <si>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</si>
  <si>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</si>
  <si>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</si>
  <si>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</si>
  <si>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</si>
  <si>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</si>
  <si>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</si>
  <si>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</si>
  <si>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</si>
  <si>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</si>
  <si>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</si>
  <si>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</si>
  <si>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</si>
  <si>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</si>
  <si>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</si>
  <si>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</si>
  <si>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</si>
  <si>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</si>
  <si>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</si>
  <si>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</si>
  <si>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</si>
  <si>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</si>
  <si>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</si>
  <si>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</si>
  <si>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</si>
  <si>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</si>
  <si>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</si>
  <si>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</si>
  <si>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</si>
  <si>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</si>
  <si>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</si>
  <si>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</si>
  <si>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</si>
  <si>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</si>
  <si>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</si>
  <si>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</si>
  <si>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</si>
  <si>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</si>
  <si>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</si>
  <si>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</si>
  <si>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</si>
  <si>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</si>
  <si>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</si>
  <si>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</si>
  <si>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</si>
  <si>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</si>
  <si>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</si>
  <si>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</si>
  <si>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</si>
  <si>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</si>
  <si>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</si>
  <si>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</si>
  <si>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</si>
  <si>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</si>
  <si>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</si>
  <si>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</si>
  <si>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</si>
  <si>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</si>
  <si>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</si>
  <si>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</si>
  <si>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</si>
  <si>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</si>
  <si>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</si>
  <si>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</si>
  <si>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</si>
  <si>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</si>
  <si>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</si>
  <si>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</si>
  <si>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</si>
  <si>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</si>
  <si>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</si>
  <si>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</si>
  <si>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</si>
  <si>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</si>
  <si>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</si>
  <si>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</si>
  <si>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</si>
  <si>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</si>
  <si>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</si>
  <si>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</si>
  <si>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</si>
  <si>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</si>
  <si>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</si>
  <si>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</si>
  <si>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</si>
  <si>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</si>
  <si>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</si>
  <si>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</si>
  <si>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</si>
  <si>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</si>
  <si>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</si>
  <si>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</si>
  <si>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</si>
  <si>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</si>
  <si>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</si>
  <si>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</si>
  <si>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</si>
  <si>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</si>
  <si>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</si>
  <si>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</si>
  <si>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</si>
  <si>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</si>
  <si>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</si>
  <si>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</si>
  <si>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</si>
  <si>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</si>
  <si>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</si>
  <si>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</si>
  <si>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</si>
  <si>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</si>
  <si>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</si>
  <si>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</si>
  <si>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</si>
  <si>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</si>
  <si>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</si>
  <si>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</si>
  <si>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</si>
  <si>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</si>
  <si>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</si>
  <si>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</si>
  <si>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</si>
  <si>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</si>
  <si>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</si>
  <si>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</si>
  <si>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</si>
  <si>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</si>
  <si>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</si>
  <si>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</si>
  <si>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</si>
  <si>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</si>
  <si>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</si>
  <si>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</si>
  <si>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</si>
  <si>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</si>
  <si>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</si>
  <si>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</si>
  <si>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</si>
  <si>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</si>
  <si>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</si>
  <si>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</si>
  <si>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</si>
  <si>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</si>
  <si>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</si>
  <si>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</si>
  <si>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</si>
  <si>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</si>
  <si>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</si>
  <si>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</si>
  <si>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</si>
  <si>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</si>
  <si>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</si>
  <si>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</si>
  <si>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</si>
  <si>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</si>
  <si>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</si>
  <si>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</si>
  <si>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</si>
  <si>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</si>
  <si>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</si>
  <si>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</si>
  <si>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</si>
  <si>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</si>
  <si>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</si>
  <si>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</si>
  <si>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</si>
  <si>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</si>
  <si>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</si>
  <si>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</si>
  <si>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</si>
  <si>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</si>
  <si>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</si>
  <si>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</si>
  <si>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</si>
  <si>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</si>
  <si>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</si>
  <si>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</si>
  <si>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</si>
  <si>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</si>
  <si>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</si>
  <si>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</si>
  <si>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</si>
  <si>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</si>
  <si>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</si>
  <si>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</si>
  <si>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</si>
  <si>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</si>
  <si>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</si>
  <si>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</si>
  <si>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</si>
  <si>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</si>
  <si>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</si>
  <si>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</si>
  <si>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</si>
  <si>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</si>
  <si>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</si>
  <si>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</si>
  <si>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</si>
  <si>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</si>
  <si>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</si>
  <si>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</si>
  <si>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</si>
  <si>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</si>
  <si>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</si>
  <si>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</si>
  <si>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</si>
  <si>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</si>
  <si>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</si>
  <si>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</si>
  <si>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</si>
  <si>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</si>
  <si>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</si>
  <si>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</si>
  <si>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</si>
  <si>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</si>
  <si>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</si>
  <si>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</si>
  <si>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</si>
  <si>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</si>
  <si>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</si>
  <si>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</si>
  <si>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</si>
  <si>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</si>
  <si>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</si>
  <si>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</si>
  <si>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</si>
  <si>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</si>
  <si>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</si>
  <si>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</si>
  <si>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</si>
  <si>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</si>
  <si>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</si>
  <si>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</si>
  <si>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</si>
  <si>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</si>
  <si>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</si>
  <si>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</si>
  <si>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</si>
  <si>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</si>
  <si>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</si>
  <si>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</si>
  <si>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</si>
  <si>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</si>
  <si>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</si>
  <si>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</si>
  <si>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</si>
  <si>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</si>
  <si>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</si>
  <si>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</si>
  <si>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</si>
  <si>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</si>
  <si>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</si>
  <si>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</si>
  <si>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</si>
  <si>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</si>
  <si>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</si>
  <si>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</si>
  <si>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</si>
  <si>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</si>
  <si>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</si>
  <si>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</si>
  <si>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</si>
  <si>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</si>
  <si>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</si>
  <si>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</si>
  <si>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</si>
  <si>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</si>
  <si>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</si>
  <si>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</si>
  <si>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</si>
  <si>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</si>
  <si>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</si>
  <si>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</si>
  <si>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</si>
  <si>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</si>
  <si>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</si>
  <si>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</si>
  <si>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</si>
  <si>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</si>
  <si>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</si>
  <si>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</si>
  <si>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</si>
  <si>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</si>
  <si>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</si>
  <si>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</si>
  <si>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</si>
  <si>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</si>
  <si>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</si>
  <si>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</si>
  <si>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</si>
  <si>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</si>
  <si>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</si>
  <si>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</si>
  <si>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</si>
  <si>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</si>
  <si>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</si>
  <si>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</si>
  <si>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</si>
  <si>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</si>
  <si>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</si>
  <si>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</si>
  <si>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</si>
  <si>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</si>
  <si>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</si>
  <si>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</si>
  <si>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</si>
  <si>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</si>
  <si>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</si>
  <si>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</si>
  <si>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</si>
  <si>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</si>
  <si>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</si>
  <si>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</si>
  <si>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</si>
  <si>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</si>
  <si>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</si>
  <si>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</si>
  <si>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</si>
  <si>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</si>
  <si>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</si>
  <si>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</si>
  <si>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</si>
  <si>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</si>
  <si>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</si>
  <si>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</si>
  <si>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</si>
  <si>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</si>
  <si>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</si>
  <si>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</si>
  <si>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</si>
  <si>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</si>
  <si>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</si>
  <si>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</si>
  <si>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</si>
  <si>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</si>
  <si>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</si>
  <si>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</si>
  <si>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</si>
  <si>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</si>
  <si>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</si>
  <si>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</si>
  <si>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</si>
  <si>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</si>
  <si>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</si>
  <si>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</si>
  <si>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</si>
  <si>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</si>
  <si>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</si>
  <si>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</si>
  <si>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</si>
  <si>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</si>
  <si>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</si>
  <si>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</si>
  <si>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</si>
  <si>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</si>
  <si>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</si>
  <si>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</si>
  <si>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</si>
  <si>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</si>
  <si>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</si>
  <si>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</si>
  <si>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</si>
  <si>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</si>
  <si>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</si>
  <si>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</si>
  <si>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</si>
  <si>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</si>
  <si>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</si>
  <si>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</si>
  <si>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</si>
  <si>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</si>
  <si>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</si>
  <si>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</si>
  <si>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</si>
  <si>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</si>
  <si>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</si>
  <si>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</si>
  <si>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</si>
  <si>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</si>
  <si>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</si>
  <si>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</si>
  <si>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</si>
  <si>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</si>
  <si>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</si>
  <si>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</si>
  <si>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</si>
  <si>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</si>
  <si>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</si>
  <si>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</si>
  <si>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</si>
  <si>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</si>
  <si>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</si>
  <si>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</si>
  <si>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</si>
  <si>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</si>
  <si>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</si>
  <si>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</si>
  <si>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</si>
  <si>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</si>
  <si>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</si>
  <si>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</si>
  <si>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</si>
  <si>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</si>
  <si>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</si>
  <si>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</si>
  <si>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</si>
  <si>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</si>
  <si>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</si>
  <si>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</si>
  <si>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</si>
  <si>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</si>
  <si>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</si>
  <si>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</si>
  <si>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</si>
  <si>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</si>
  <si>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</si>
  <si>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</si>
  <si>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</si>
  <si>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</si>
  <si>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</si>
  <si>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</si>
  <si>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</si>
  <si>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</si>
  <si>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</si>
  <si>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</si>
  <si>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</si>
  <si>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</si>
  <si>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</si>
  <si>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</si>
  <si>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</si>
  <si>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</si>
  <si>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</si>
  <si>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</si>
  <si>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</si>
  <si>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</si>
  <si>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</si>
  <si>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</si>
  <si>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</si>
  <si>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</si>
  <si>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</si>
  <si>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</si>
  <si>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</si>
  <si>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</si>
  <si>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</si>
  <si>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</si>
  <si>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</si>
  <si>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</si>
  <si>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</si>
  <si>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</si>
  <si>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</si>
  <si>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</si>
  <si>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</si>
  <si>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</si>
  <si>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</si>
  <si>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</si>
  <si>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</si>
  <si>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</si>
  <si>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</si>
  <si>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</si>
  <si>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</si>
  <si>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</si>
  <si>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</si>
  <si>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</si>
  <si>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</si>
  <si>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</si>
  <si>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</si>
  <si>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</si>
  <si>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</si>
  <si>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</si>
  <si>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</si>
  <si>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</si>
  <si>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</si>
  <si>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</si>
  <si>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</si>
  <si>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</si>
  <si>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</si>
  <si>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</si>
  <si>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</si>
  <si>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</si>
  <si>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</si>
  <si>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</si>
  <si>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</si>
  <si>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</si>
  <si>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</si>
  <si>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</si>
  <si>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</si>
  <si>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</si>
  <si>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</si>
  <si>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</si>
  <si>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</si>
  <si>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</si>
  <si>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</si>
  <si>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</si>
  <si>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</si>
  <si>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</si>
  <si>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</si>
  <si>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</si>
  <si>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</si>
  <si>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</si>
  <si>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</si>
  <si>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</si>
  <si>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</si>
  <si>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</si>
  <si>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</si>
  <si>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</si>
  <si>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</si>
  <si>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</si>
  <si>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</si>
  <si>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</si>
  <si>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</si>
  <si>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</si>
  <si>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</si>
  <si>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</si>
  <si>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</si>
  <si>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</si>
  <si>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</si>
  <si>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</si>
  <si>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</si>
  <si>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</si>
  <si>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</si>
  <si>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</si>
  <si>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</si>
  <si>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</si>
  <si>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</si>
  <si>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</si>
  <si>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</si>
  <si>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</si>
  <si>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</si>
  <si>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</si>
  <si>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</si>
  <si>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</si>
  <si>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</si>
  <si>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</si>
  <si>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</si>
  <si>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</si>
  <si>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</si>
  <si>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</si>
  <si>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</si>
  <si>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</si>
  <si>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</si>
  <si>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</si>
  <si>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</si>
  <si>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</si>
  <si>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</si>
  <si>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</si>
  <si>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</si>
  <si>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</si>
  <si>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</si>
  <si>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</si>
  <si>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</si>
  <si>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</si>
  <si>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</si>
  <si>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</si>
  <si>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</si>
  <si>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</si>
  <si>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</si>
  <si>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</si>
  <si>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</si>
  <si>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</si>
  <si>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</si>
  <si>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</si>
  <si>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</si>
  <si>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</si>
  <si>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</si>
  <si>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</si>
  <si>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</si>
  <si>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</si>
  <si>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</si>
  <si>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</si>
  <si>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</si>
  <si>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</si>
  <si>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</si>
  <si>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</si>
  <si>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</si>
  <si>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</si>
  <si>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</si>
  <si>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</si>
  <si>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</si>
  <si>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</si>
  <si>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</si>
  <si>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</si>
  <si>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</si>
  <si>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</si>
  <si>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</si>
  <si>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</si>
  <si>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</si>
  <si>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</si>
  <si>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</si>
  <si>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</si>
  <si>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</si>
  <si>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</si>
  <si>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</si>
  <si>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</si>
  <si>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</si>
  <si>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</si>
  <si>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</si>
  <si>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</si>
  <si>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</si>
  <si>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</si>
  <si>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</si>
  <si>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</si>
  <si>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</si>
  <si>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</si>
  <si>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</si>
  <si>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</si>
  <si>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</si>
  <si>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</si>
  <si>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</si>
  <si>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</si>
  <si>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</si>
  <si>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</si>
  <si>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</si>
  <si>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</si>
  <si>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</si>
  <si>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</si>
  <si>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</si>
  <si>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</si>
  <si>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</si>
  <si>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</si>
  <si>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</si>
  <si>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</si>
  <si>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</si>
  <si>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</si>
  <si>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</si>
  <si>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</si>
  <si>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</si>
  <si>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</si>
  <si>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</si>
  <si>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</si>
  <si>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</si>
  <si>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</si>
  <si>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</si>
  <si>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</si>
  <si>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</si>
  <si>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</si>
  <si>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</si>
  <si>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</si>
  <si>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</si>
  <si>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</si>
  <si>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</si>
  <si>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</si>
  <si>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</si>
  <si>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</si>
  <si>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</si>
  <si>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</si>
  <si>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</si>
  <si>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</si>
  <si>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</si>
  <si>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</si>
  <si>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</si>
  <si>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</si>
  <si>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</si>
  <si>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</si>
  <si>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</si>
  <si>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</si>
  <si>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</si>
  <si>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</si>
  <si>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</si>
  <si>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</si>
  <si>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</si>
  <si>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</si>
  <si>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</si>
  <si>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</si>
  <si>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</si>
  <si>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</si>
  <si>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</si>
  <si>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</si>
  <si>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</si>
  <si>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</si>
  <si>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</si>
  <si>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</si>
  <si>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</si>
  <si>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</si>
  <si>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</si>
  <si>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</si>
  <si>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</si>
  <si>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</si>
  <si>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</si>
  <si>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</si>
  <si>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</si>
  <si>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</si>
  <si>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</si>
  <si>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</si>
  <si>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</si>
  <si>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</si>
  <si>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</si>
  <si>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</si>
  <si>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</si>
  <si>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</si>
  <si>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</si>
  <si>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</si>
  <si>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</si>
  <si>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</si>
  <si>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</si>
  <si>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</si>
  <si>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</si>
  <si>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</si>
  <si>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</si>
  <si>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</si>
  <si>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</si>
  <si>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</si>
  <si>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</si>
  <si>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</si>
  <si>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</si>
  <si>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</si>
  <si>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</si>
  <si>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</si>
  <si>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</si>
  <si>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</si>
  <si>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</si>
  <si>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</si>
  <si>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</si>
  <si>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</si>
  <si>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</si>
  <si>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</si>
  <si>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</si>
  <si>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</si>
  <si>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</si>
  <si>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</si>
  <si>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</si>
  <si>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</si>
  <si>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</si>
  <si>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</si>
  <si>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</si>
  <si>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</si>
  <si>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</si>
  <si>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</si>
  <si>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</si>
  <si>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</si>
  <si>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</si>
  <si>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</si>
  <si>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</si>
  <si>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</si>
  <si>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</si>
  <si>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</si>
  <si>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</si>
  <si>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</si>
  <si>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</si>
  <si>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</si>
  <si>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</si>
  <si>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</si>
  <si>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</si>
  <si>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</si>
  <si>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</si>
  <si>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</si>
  <si>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</si>
  <si>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</si>
  <si>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</si>
  <si>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</si>
  <si>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</si>
  <si>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</si>
  <si>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</si>
  <si>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</si>
  <si>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</si>
  <si>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</si>
  <si>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</si>
  <si>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</si>
  <si>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</si>
  <si>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</si>
  <si>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</si>
  <si>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</si>
  <si>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</si>
  <si>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</si>
  <si>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</si>
  <si>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</si>
  <si>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</si>
  <si>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</si>
  <si>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</si>
  <si>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</si>
  <si>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</si>
  <si>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</si>
  <si>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</si>
  <si>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</si>
  <si>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</si>
  <si>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</si>
  <si>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</si>
  <si>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</si>
  <si>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</si>
  <si>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</si>
  <si>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</si>
  <si>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</si>
  <si>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</si>
  <si>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</si>
  <si>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</si>
  <si>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</si>
  <si>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</si>
  <si>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</si>
  <si>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</si>
  <si>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</si>
  <si>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</si>
  <si>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</si>
  <si>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</si>
  <si>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</si>
  <si>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</si>
  <si>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</si>
  <si>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</si>
  <si>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</si>
  <si>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</si>
  <si>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</si>
  <si>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</si>
  <si>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</si>
  <si>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</si>
  <si>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</si>
  <si>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</si>
  <si>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</si>
  <si>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</si>
  <si>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</si>
  <si>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</si>
  <si>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</si>
  <si>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</si>
  <si>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</si>
  <si>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</si>
  <si>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</si>
  <si>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</si>
  <si>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</si>
  <si>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</si>
  <si>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</si>
  <si>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</si>
  <si>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</si>
  <si>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</si>
  <si>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</si>
  <si>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</si>
  <si>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</si>
  <si>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</si>
  <si>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</si>
  <si>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</si>
  <si>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</si>
  <si>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</si>
  <si>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</si>
  <si>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</si>
  <si>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</si>
  <si>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</si>
  <si>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</si>
  <si>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</si>
  <si>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</si>
  <si>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</si>
  <si>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</si>
  <si>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</si>
  <si>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</si>
  <si>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</si>
  <si>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</si>
  <si>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</si>
  <si>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</si>
  <si>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</si>
  <si>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</si>
  <si>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</si>
  <si>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</si>
  <si>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</si>
  <si>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</si>
  <si>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</si>
  <si>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</si>
  <si>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</si>
  <si>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</si>
  <si>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</si>
  <si>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</si>
  <si>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</si>
  <si>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</si>
  <si>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</si>
  <si>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</si>
  <si>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</si>
  <si>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</si>
  <si>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</si>
  <si>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</si>
  <si>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</si>
  <si>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</si>
  <si>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</si>
  <si>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</si>
  <si>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</si>
  <si>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</si>
  <si>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</si>
  <si>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</si>
  <si>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</si>
  <si>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</si>
  <si>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</si>
  <si>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</si>
  <si>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</si>
  <si>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</si>
  <si>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</si>
  <si>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</si>
  <si>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</si>
  <si>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</si>
  <si>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</si>
  <si>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</si>
  <si>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</si>
  <si>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</si>
  <si>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</si>
  <si>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</si>
  <si>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</si>
  <si>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</si>
  <si>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</si>
  <si>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</si>
  <si>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</si>
  <si>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</si>
  <si>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</si>
  <si>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</si>
  <si>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</si>
  <si>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</si>
  <si>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</si>
  <si>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</si>
  <si>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</si>
  <si>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</si>
  <si>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</si>
  <si>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</si>
  <si>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</si>
  <si>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</si>
  <si>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</si>
  <si>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</si>
  <si>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</si>
  <si>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</si>
  <si>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</si>
  <si>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</si>
  <si>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</si>
  <si>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</si>
  <si>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</si>
  <si>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</si>
  <si>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</si>
  <si>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</si>
  <si>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</si>
  <si>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</si>
  <si>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</si>
  <si>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</si>
  <si>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</si>
  <si>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</si>
  <si>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</si>
  <si>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</si>
  <si>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</si>
  <si>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</si>
  <si>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</si>
  <si>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</si>
  <si>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</si>
  <si>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</si>
  <si>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</si>
  <si>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</si>
  <si>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</si>
  <si>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</si>
  <si>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</si>
  <si>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</si>
  <si>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</si>
  <si>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</si>
  <si>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</si>
  <si>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</si>
  <si>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</si>
  <si>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</si>
  <si>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</si>
  <si>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</si>
  <si>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</si>
  <si>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</si>
  <si>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</si>
  <si>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</si>
  <si>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</si>
  <si>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</si>
  <si>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</si>
  <si>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</si>
  <si>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</si>
  <si>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</si>
  <si>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</si>
  <si>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</si>
  <si>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</si>
  <si>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</si>
  <si>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</si>
  <si>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</si>
  <si>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</si>
  <si>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</si>
  <si>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</si>
  <si>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</si>
  <si>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</si>
  <si>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</si>
  <si>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</si>
  <si>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</si>
  <si>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</si>
  <si>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</si>
  <si>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</si>
  <si>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</si>
  <si>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</si>
  <si>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</si>
  <si>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</si>
  <si>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</si>
  <si>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</si>
  <si>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</si>
  <si>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</si>
  <si>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</si>
  <si>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</si>
  <si>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</si>
  <si>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</si>
  <si>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</si>
  <si>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</si>
  <si>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</si>
  <si>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</si>
  <si>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</si>
  <si>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</si>
  <si>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</si>
  <si>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</si>
  <si>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</si>
  <si>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</si>
  <si>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</si>
  <si>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</si>
  <si>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</si>
  <si>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</si>
  <si>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</si>
  <si>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</si>
  <si>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</si>
  <si>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</si>
  <si>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</si>
  <si>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</si>
  <si>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</si>
  <si>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</si>
  <si>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</si>
  <si>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</si>
  <si>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</si>
  <si>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</si>
  <si>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</si>
  <si>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</si>
  <si>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</si>
  <si>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</si>
  <si>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</si>
  <si>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</si>
  <si>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</si>
  <si>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</si>
  <si>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</si>
  <si>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</si>
  <si>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</si>
  <si>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</si>
  <si>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</si>
  <si>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</si>
  <si>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</si>
  <si>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</si>
  <si>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</si>
  <si>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</si>
  <si>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</si>
  <si>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</si>
  <si>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</si>
  <si>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</si>
  <si>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</si>
  <si>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</si>
  <si>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</si>
  <si>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</si>
  <si>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</si>
  <si>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</si>
  <si>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</si>
  <si>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</si>
  <si>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</si>
  <si>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</si>
  <si>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</si>
  <si>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</si>
  <si>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</si>
  <si>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</si>
  <si>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</si>
  <si>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</si>
  <si>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</si>
  <si>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</si>
  <si>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</si>
  <si>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</si>
  <si>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</si>
  <si>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</si>
  <si>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</si>
  <si>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</si>
  <si>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</si>
  <si>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</si>
  <si>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</si>
  <si>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</si>
  <si>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</si>
  <si>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</si>
  <si>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</si>
  <si>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</si>
  <si>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</si>
  <si>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</si>
  <si>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</si>
  <si>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</si>
  <si>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</si>
  <si>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</si>
  <si>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</si>
  <si>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</si>
  <si>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</si>
  <si>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</si>
  <si>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</si>
  <si>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</si>
  <si>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</si>
  <si>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</si>
  <si>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</si>
  <si>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</si>
  <si>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</si>
  <si>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</si>
  <si>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</si>
  <si>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</si>
  <si>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</si>
  <si>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</si>
  <si>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</si>
  <si>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</si>
  <si>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</si>
  <si>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</si>
  <si>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</si>
  <si>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</si>
  <si>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</si>
  <si>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</si>
  <si>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</si>
  <si>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</si>
  <si>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</si>
  <si>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</si>
  <si>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</si>
  <si>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</si>
  <si>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</si>
  <si>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</si>
  <si>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</si>
  <si>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</si>
  <si>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</si>
  <si>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</si>
  <si>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</si>
  <si>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</si>
  <si>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</si>
  <si>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</si>
  <si>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</si>
  <si>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</si>
  <si>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</si>
  <si>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</si>
  <si>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</si>
  <si>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</si>
  <si>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</si>
  <si>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</si>
  <si>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</si>
  <si>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</si>
  <si>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</si>
  <si>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</si>
  <si>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</si>
  <si>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</si>
  <si>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</si>
  <si>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</si>
  <si>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</si>
  <si>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</si>
  <si>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</si>
  <si>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</si>
  <si>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</si>
  <si>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</si>
  <si>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</si>
  <si>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</si>
  <si>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</si>
  <si>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</si>
  <si>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</si>
  <si>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</si>
  <si>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</si>
  <si>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</si>
  <si>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</si>
  <si>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</si>
  <si>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</si>
  <si>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</si>
  <si>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</si>
  <si>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</si>
  <si>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</si>
  <si>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</si>
  <si>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</si>
  <si>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</si>
  <si>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</si>
  <si>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</si>
  <si>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</si>
  <si>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</si>
  <si>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</si>
  <si>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</si>
  <si>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</si>
  <si>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</si>
  <si>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</si>
  <si>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</si>
  <si>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</si>
  <si>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</si>
  <si>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</si>
  <si>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</si>
  <si>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</si>
  <si>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</si>
  <si>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</si>
  <si>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</si>
  <si>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</si>
  <si>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</si>
  <si>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</si>
  <si>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</si>
  <si>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</si>
  <si>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</si>
  <si>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</si>
  <si>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</si>
  <si>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</si>
  <si>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</si>
  <si>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</si>
  <si>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</si>
  <si>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</si>
  <si>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</si>
  <si>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</si>
  <si>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</si>
  <si>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</si>
  <si>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</si>
  <si>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</si>
  <si>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</si>
  <si>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</si>
  <si>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</si>
  <si>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</si>
  <si>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</si>
  <si>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</si>
  <si>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</si>
  <si>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</si>
  <si>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</si>
  <si>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</si>
  <si>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</si>
  <si>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</si>
  <si>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</si>
  <si>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</si>
  <si>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</si>
  <si>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</si>
  <si>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</si>
  <si>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</si>
  <si>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</si>
  <si>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</si>
  <si>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</si>
  <si>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</si>
  <si>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</si>
  <si>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</si>
  <si>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</si>
  <si>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</si>
  <si>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</si>
  <si>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</si>
  <si>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</si>
  <si>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</si>
  <si>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</si>
  <si>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</si>
  <si>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</si>
  <si>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</si>
  <si>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</si>
  <si>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</si>
  <si>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</si>
  <si>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</si>
  <si>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</si>
  <si>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</si>
  <si>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</si>
  <si>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</si>
  <si>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</si>
  <si>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</si>
  <si>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</si>
  <si>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</si>
  <si>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</si>
  <si>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</si>
  <si>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</si>
  <si>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</si>
  <si>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</si>
  <si>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</si>
  <si>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</si>
  <si>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</si>
  <si>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</si>
  <si>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</si>
  <si>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</si>
  <si>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</si>
  <si>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</si>
  <si>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</si>
  <si>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</si>
  <si>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</si>
  <si>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</si>
  <si>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</si>
  <si>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</si>
  <si>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</si>
  <si>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</si>
  <si>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</si>
  <si>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</si>
  <si>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</si>
  <si>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</si>
  <si>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</si>
  <si>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</si>
  <si>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</si>
  <si>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</si>
  <si>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</si>
  <si>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</si>
  <si>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</si>
  <si>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</si>
  <si>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</si>
  <si>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</si>
  <si>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</si>
  <si>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</si>
  <si>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</si>
  <si>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</si>
  <si>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</si>
  <si>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</si>
  <si>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</si>
  <si>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</si>
  <si>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</si>
  <si>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</si>
  <si>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</si>
  <si>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</si>
  <si>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</si>
  <si>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</si>
  <si>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</si>
  <si>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</si>
  <si>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</si>
  <si>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</si>
  <si>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</si>
  <si>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</si>
  <si>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</si>
  <si>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</si>
  <si>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</si>
  <si>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</si>
  <si>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</si>
  <si>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</si>
  <si>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</si>
  <si>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</si>
  <si>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</si>
  <si>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</si>
  <si>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</si>
  <si>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</si>
  <si>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</si>
  <si>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</si>
  <si>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</si>
  <si>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</si>
  <si>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</si>
  <si>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</si>
  <si>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</si>
  <si>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</si>
  <si>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</si>
  <si>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</si>
  <si>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</si>
  <si>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</si>
  <si>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</si>
  <si>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</si>
  <si>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</si>
  <si>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</si>
  <si>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</si>
  <si>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</si>
  <si>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</si>
  <si>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</si>
  <si>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</si>
  <si>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</si>
  <si>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</si>
  <si>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</si>
  <si>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</si>
  <si>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</si>
  <si>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</si>
  <si>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</si>
  <si>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</si>
  <si>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</si>
  <si>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</si>
  <si>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</si>
  <si>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</si>
  <si>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</si>
  <si>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</si>
  <si>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</si>
  <si>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</si>
  <si>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</si>
  <si>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</si>
  <si>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</si>
  <si>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</si>
  <si>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</si>
  <si>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</si>
  <si>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</si>
  <si>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</si>
  <si>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</si>
  <si>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</si>
  <si>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</si>
  <si>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</si>
  <si>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</si>
  <si>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</si>
  <si>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</si>
  <si>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</si>
  <si>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</si>
  <si>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</si>
  <si>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</si>
  <si>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</si>
  <si>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</si>
  <si>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</si>
  <si>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</si>
  <si>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</si>
  <si>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</si>
  <si>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</si>
  <si>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</si>
  <si>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</si>
  <si>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</si>
  <si>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</si>
  <si>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</si>
  <si>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</si>
  <si>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</si>
  <si>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</si>
  <si>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</si>
  <si>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</si>
  <si>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</si>
  <si>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</si>
  <si>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</si>
  <si>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</si>
  <si>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</si>
  <si>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</si>
  <si>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</si>
  <si>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</si>
  <si>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</si>
  <si>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</si>
  <si>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</si>
  <si>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</si>
  <si>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</si>
  <si>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</si>
  <si>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</si>
  <si>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</si>
  <si>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</si>
  <si>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</si>
  <si>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</si>
  <si>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</si>
  <si>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</si>
  <si>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</si>
  <si>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</si>
  <si>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</si>
  <si>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</si>
  <si>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</si>
  <si>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</si>
  <si>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</si>
  <si>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</si>
  <si>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</si>
  <si>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</si>
  <si>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</si>
  <si>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</si>
  <si>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</si>
  <si>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</si>
  <si>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</si>
  <si>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</si>
  <si>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</si>
  <si>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</si>
  <si>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</si>
  <si>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</si>
  <si>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</si>
  <si>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</si>
  <si>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</si>
  <si>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</si>
  <si>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</si>
  <si>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</si>
  <si>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</si>
  <si>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</si>
  <si>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</si>
  <si>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</si>
  <si>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</si>
  <si>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</si>
  <si>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</si>
  <si>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</si>
  <si>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</si>
  <si>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</si>
  <si>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</si>
  <si>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</si>
  <si>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</si>
  <si>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</si>
  <si>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</si>
  <si>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</si>
  <si>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</si>
  <si>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</si>
  <si>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</si>
  <si>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</si>
  <si>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</si>
  <si>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</si>
  <si>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</si>
  <si>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</si>
  <si>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</si>
  <si>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</si>
  <si>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</si>
  <si>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</si>
  <si>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</si>
  <si>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</si>
  <si>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</si>
  <si>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</si>
  <si>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</si>
  <si>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</si>
  <si>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</si>
  <si>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</si>
  <si>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</si>
  <si>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</si>
  <si>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</si>
  <si>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</si>
  <si>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</si>
  <si>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</si>
  <si>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</si>
  <si>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</si>
  <si>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</si>
  <si>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</si>
  <si>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</si>
  <si>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</si>
  <si>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</si>
  <si>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</si>
  <si>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</si>
  <si>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</si>
  <si>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</si>
  <si>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</si>
  <si>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</si>
  <si>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</si>
  <si>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</si>
  <si>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</si>
  <si>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</si>
  <si>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</si>
  <si>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</si>
  <si>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</si>
  <si>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</si>
  <si>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</si>
  <si>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</si>
  <si>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</si>
  <si>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</si>
  <si>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</si>
  <si>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</si>
  <si>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</si>
  <si>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</si>
  <si>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</si>
  <si>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</si>
  <si>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</si>
  <si>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</si>
  <si>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</si>
  <si>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</si>
  <si>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</si>
  <si>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</si>
  <si>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</si>
  <si>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</si>
  <si>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</si>
  <si>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</si>
  <si>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</si>
  <si>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</si>
  <si>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</si>
  <si>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</si>
  <si>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</si>
  <si>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</si>
  <si>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</si>
  <si>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</si>
  <si>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</si>
  <si>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</si>
  <si>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</si>
  <si>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</si>
  <si>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</si>
  <si>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</si>
  <si>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</si>
  <si>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</si>
  <si>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</si>
  <si>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</si>
  <si>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</si>
  <si>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</si>
  <si>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</si>
  <si>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</si>
  <si>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</si>
  <si>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</si>
  <si>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</si>
  <si>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</si>
  <si>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</si>
  <si>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</si>
  <si>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</si>
  <si>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</si>
  <si>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</si>
  <si>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</si>
  <si>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</si>
  <si>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</si>
  <si>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</si>
  <si>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</si>
  <si>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</si>
  <si>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</si>
  <si>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</si>
  <si>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</si>
  <si>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</si>
  <si>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</si>
  <si>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</si>
  <si>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</si>
  <si>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</si>
  <si>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</si>
  <si>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</si>
  <si>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</si>
  <si>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</si>
  <si>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</si>
  <si>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</si>
  <si>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</si>
  <si>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</si>
  <si>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</si>
  <si>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</si>
  <si>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</si>
  <si>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</si>
  <si>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</si>
  <si>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</si>
  <si>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</si>
  <si>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</si>
  <si>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</si>
  <si>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</si>
  <si>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</si>
  <si>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</si>
  <si>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</si>
  <si>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</si>
  <si>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</si>
  <si>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</si>
  <si>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</si>
  <si>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</si>
  <si>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</si>
  <si>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</si>
  <si>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</si>
  <si>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</si>
  <si>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</si>
  <si>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</si>
  <si>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</si>
  <si>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</si>
  <si>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</si>
  <si>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</si>
  <si>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</si>
  <si>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</si>
  <si>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</si>
  <si>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</si>
  <si>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</si>
  <si>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</si>
  <si>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</si>
  <si>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</si>
  <si>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</si>
  <si>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</si>
  <si>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</si>
  <si>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</si>
  <si>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</si>
  <si>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</si>
  <si>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</si>
  <si>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</si>
  <si>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</si>
  <si>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</si>
  <si>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</si>
  <si>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</si>
  <si>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</si>
  <si>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</si>
  <si>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</si>
  <si>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</si>
  <si>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</si>
  <si>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</si>
  <si>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</si>
  <si>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</si>
  <si>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</si>
  <si>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</si>
  <si>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</si>
  <si>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</si>
  <si>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</si>
  <si>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</si>
  <si>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</si>
  <si>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</si>
  <si>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</si>
  <si>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</si>
  <si>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</si>
  <si>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</si>
  <si>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</si>
  <si>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</si>
  <si>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</si>
  <si>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</si>
  <si>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</si>
  <si>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</si>
  <si>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</si>
  <si>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</si>
  <si>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</si>
  <si>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</si>
  <si>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</si>
  <si>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</si>
  <si>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</si>
  <si>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</si>
  <si>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</si>
  <si>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</si>
  <si>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</si>
  <si>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</si>
  <si>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</si>
  <si>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</si>
  <si>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</si>
  <si>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</si>
  <si>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</si>
  <si>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</si>
  <si>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</si>
  <si>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</si>
  <si>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</si>
  <si>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</si>
  <si>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</si>
  <si>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</si>
  <si>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</si>
  <si>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</si>
  <si>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</si>
  <si>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</si>
  <si>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</si>
  <si>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</si>
  <si>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</si>
  <si>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</si>
  <si>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</si>
  <si>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</si>
  <si>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</si>
  <si>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</si>
  <si>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</si>
  <si>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</si>
  <si>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</si>
  <si>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</si>
  <si>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</si>
  <si>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</si>
  <si>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</si>
  <si>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</si>
  <si>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</si>
  <si>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</si>
  <si>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</si>
  <si>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</si>
  <si>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</si>
  <si>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</si>
  <si>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</si>
  <si>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</si>
  <si>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</si>
  <si>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</si>
  <si>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</si>
  <si>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</si>
  <si>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</si>
  <si>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</si>
  <si>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</si>
  <si>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</si>
  <si>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</si>
  <si>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</si>
  <si>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</si>
  <si>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</si>
  <si>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</si>
  <si>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</si>
  <si>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</si>
  <si>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</si>
  <si>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</si>
  <si>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</si>
  <si>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</si>
  <si>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</si>
  <si>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</si>
  <si>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</si>
  <si>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</si>
  <si>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</si>
  <si>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</si>
  <si>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</si>
  <si>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</si>
  <si>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</si>
  <si>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</si>
  <si>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</si>
  <si>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</si>
  <si>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</si>
  <si>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</si>
  <si>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</si>
  <si>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</si>
  <si>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</si>
  <si>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</si>
  <si>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</si>
  <si>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</si>
  <si>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</si>
  <si>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</si>
  <si>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</si>
  <si>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</si>
  <si>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</si>
  <si>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</si>
  <si>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</si>
  <si>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</si>
  <si>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</si>
  <si>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</si>
  <si>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</si>
  <si>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</si>
  <si>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</si>
  <si>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</si>
  <si>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</si>
  <si>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</si>
  <si>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</si>
  <si>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</si>
  <si>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</si>
  <si>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</si>
  <si>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</si>
  <si>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</si>
  <si>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</si>
  <si>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</si>
  <si>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</si>
  <si>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</si>
  <si>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</si>
  <si>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</si>
  <si>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</si>
  <si>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</si>
  <si>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</si>
  <si>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</si>
  <si>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</si>
  <si>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</si>
  <si>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</si>
  <si>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</si>
  <si>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</si>
  <si>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</si>
  <si>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</si>
  <si>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</si>
  <si>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</si>
  <si>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</si>
  <si>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</si>
  <si>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</si>
  <si>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</si>
  <si>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</si>
  <si>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</si>
  <si>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</si>
  <si>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</si>
  <si>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</si>
  <si>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</si>
  <si>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</si>
  <si>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</si>
  <si>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</si>
  <si>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</si>
  <si>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</si>
  <si>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</si>
  <si>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</si>
  <si>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</si>
  <si>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</si>
  <si>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</si>
  <si>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</si>
  <si>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</si>
  <si>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</si>
  <si>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</si>
  <si>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</si>
  <si>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</si>
  <si>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</si>
  <si>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</si>
  <si>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</si>
  <si>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</si>
  <si>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</si>
  <si>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</si>
  <si>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</si>
  <si>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</si>
  <si>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</si>
  <si>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</si>
  <si>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</si>
  <si>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</si>
  <si>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</si>
  <si>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</si>
  <si>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</si>
  <si>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</si>
  <si>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</si>
  <si>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</si>
  <si>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</si>
  <si>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</si>
  <si>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</si>
  <si>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</si>
  <si>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</si>
  <si>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</si>
  <si>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</si>
  <si>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</si>
  <si>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</si>
  <si>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</si>
  <si>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</si>
  <si>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</si>
  <si>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</si>
  <si>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</si>
  <si>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</si>
  <si>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</si>
  <si>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</si>
  <si>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</si>
  <si>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</si>
  <si>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</si>
  <si>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</si>
  <si>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</si>
  <si>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</si>
  <si>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</si>
  <si>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</si>
  <si>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</si>
  <si>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</si>
  <si>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</si>
  <si>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</si>
  <si>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</si>
  <si>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</si>
  <si>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</si>
  <si>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</si>
  <si>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</si>
  <si>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</si>
  <si>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</si>
  <si>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</si>
  <si>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</si>
  <si>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</si>
  <si>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</si>
  <si>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</si>
  <si>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</si>
  <si>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</si>
  <si>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</si>
  <si>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</si>
  <si>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</si>
  <si>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</si>
  <si>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</si>
  <si>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</si>
  <si>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</si>
  <si>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</si>
  <si>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</si>
  <si>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</si>
  <si>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</si>
  <si>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</si>
  <si>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</si>
  <si>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</si>
  <si>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</si>
  <si>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</si>
  <si>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</si>
  <si>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</si>
  <si>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</si>
  <si>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</si>
  <si>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</si>
  <si>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</si>
  <si>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</si>
  <si>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</si>
  <si>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</si>
  <si>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</si>
  <si>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</si>
  <si>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</si>
  <si>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</si>
  <si>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</si>
  <si>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</si>
  <si>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</si>
  <si>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</si>
  <si>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</si>
  <si>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</si>
  <si>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</si>
  <si>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</si>
  <si>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</si>
  <si>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</si>
  <si>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</si>
  <si>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</si>
  <si>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</si>
  <si>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</si>
  <si>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</si>
  <si>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</si>
  <si>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</si>
  <si>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</si>
  <si>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</si>
  <si>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</si>
  <si>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</si>
  <si>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</si>
  <si>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</si>
  <si>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</si>
  <si>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</si>
  <si>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</si>
  <si>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</si>
  <si>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</si>
  <si>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</si>
  <si>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</si>
  <si>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</si>
  <si>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</si>
  <si>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</si>
  <si>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</si>
  <si>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</si>
  <si>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</si>
  <si>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</si>
  <si>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</si>
  <si>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</si>
  <si>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</si>
  <si>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</si>
  <si>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</si>
  <si>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</si>
  <si>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</si>
  <si>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</si>
  <si>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</si>
  <si>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</si>
  <si>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</si>
  <si>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</si>
  <si>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</si>
  <si>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</si>
  <si>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</si>
  <si>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</si>
  <si>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</si>
  <si>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</si>
  <si>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</si>
  <si>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</si>
  <si>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</si>
  <si>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</si>
  <si>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</si>
  <si>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</si>
  <si>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</si>
  <si>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</si>
  <si>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</si>
  <si>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</si>
  <si>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</si>
  <si>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</si>
  <si>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</si>
  <si>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</si>
  <si>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</si>
  <si>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</si>
  <si>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</si>
  <si>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</si>
  <si>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</si>
  <si>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</si>
  <si>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</si>
  <si>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</si>
  <si>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</si>
  <si>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</si>
  <si>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</si>
  <si>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</si>
  <si>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</si>
  <si>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</si>
  <si>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</si>
  <si>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</si>
  <si>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</si>
  <si>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</si>
  <si>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</si>
  <si>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</si>
  <si>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</si>
  <si>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</si>
  <si>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</si>
  <si>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</si>
  <si>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</si>
  <si>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</si>
  <si>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</si>
  <si>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</si>
  <si>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</si>
  <si>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</si>
  <si>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</si>
  <si>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</si>
  <si>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</si>
  <si>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</si>
  <si>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</si>
  <si>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</si>
  <si>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</si>
  <si>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</si>
  <si>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</si>
  <si>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</si>
  <si>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</si>
  <si>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</si>
  <si>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</si>
  <si>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</si>
  <si>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</si>
  <si>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</si>
  <si>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</si>
  <si>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</si>
  <si>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</si>
  <si>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</si>
  <si>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</si>
  <si>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</si>
  <si>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</si>
  <si>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</si>
  <si>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</si>
  <si>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</si>
  <si>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</si>
  <si>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</si>
  <si>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</si>
  <si>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</si>
  <si>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</si>
  <si>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</si>
  <si>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</si>
  <si>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</si>
  <si>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</si>
  <si>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</si>
  <si>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</si>
  <si>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</si>
  <si>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</si>
  <si>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</si>
  <si>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</si>
  <si>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</si>
  <si>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</si>
  <si>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</si>
  <si>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</si>
  <si>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</si>
  <si>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</si>
  <si>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</si>
  <si>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</si>
  <si>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</si>
  <si>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</si>
  <si>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</si>
  <si>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</si>
  <si>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</si>
  <si>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</si>
  <si>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</si>
  <si>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</si>
  <si>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</si>
  <si>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</si>
  <si>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</si>
  <si>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</si>
  <si>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</si>
  <si>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</si>
  <si>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</si>
  <si>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</si>
  <si>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</si>
  <si>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</si>
  <si>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</si>
  <si>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</si>
  <si>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</si>
  <si>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</si>
  <si>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</si>
  <si>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</si>
  <si>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</si>
  <si>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</si>
  <si>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</si>
  <si>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</si>
  <si>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</si>
  <si>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</si>
  <si>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</si>
  <si>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</si>
  <si>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</si>
  <si>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</si>
  <si>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</si>
  <si>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</si>
  <si>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</si>
  <si>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</si>
  <si>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</si>
  <si>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</si>
  <si>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</si>
  <si>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</si>
  <si>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</si>
  <si>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</si>
  <si>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</si>
  <si>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</si>
  <si>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</si>
  <si>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</si>
  <si>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</si>
  <si>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</si>
  <si>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</si>
  <si>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</si>
  <si>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</si>
  <si>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</si>
  <si>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</si>
  <si>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</si>
  <si>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</si>
  <si>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</si>
  <si>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</si>
  <si>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</si>
  <si>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</si>
  <si>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</si>
  <si>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</si>
  <si>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</si>
  <si>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</si>
  <si>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</si>
  <si>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</si>
  <si>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</si>
  <si>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</si>
  <si>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</si>
  <si>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</si>
  <si>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</si>
  <si>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</si>
  <si>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</si>
  <si>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</si>
  <si>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</si>
  <si>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</si>
  <si>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</si>
  <si>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</si>
  <si>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</si>
  <si>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</si>
  <si>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</si>
  <si>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</si>
  <si>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</si>
  <si>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</si>
  <si>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</si>
  <si>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</si>
  <si>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</si>
  <si>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</si>
  <si>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</si>
  <si>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</si>
  <si>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</si>
  <si>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</si>
  <si>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</si>
  <si>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</si>
  <si>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</si>
  <si>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</si>
  <si>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</si>
  <si>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</si>
  <si>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</si>
  <si>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</si>
  <si>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</si>
  <si>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</si>
  <si>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</si>
  <si>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</si>
  <si>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</si>
  <si>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</si>
  <si>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</si>
  <si>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</si>
  <si>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</si>
  <si>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</si>
  <si>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</si>
  <si>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</si>
  <si>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</si>
  <si>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</si>
  <si>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</si>
  <si>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</si>
  <si>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</si>
  <si>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</si>
  <si>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</si>
  <si>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</si>
  <si>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</si>
  <si>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</si>
  <si>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</si>
  <si>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</si>
  <si>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</si>
  <si>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</si>
  <si>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</si>
  <si>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</si>
  <si>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</si>
  <si>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</si>
  <si>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</si>
  <si>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</si>
  <si>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</si>
  <si>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</si>
  <si>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</si>
  <si>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</si>
  <si>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</si>
  <si>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</si>
  <si>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</si>
  <si>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</si>
  <si>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</si>
  <si>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</si>
  <si>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</si>
  <si>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</si>
  <si>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</si>
  <si>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</si>
  <si>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</si>
  <si>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</si>
  <si>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</si>
  <si>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</si>
  <si>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</si>
  <si>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</si>
  <si>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</si>
  <si>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</si>
  <si>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</si>
  <si>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</si>
  <si>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</si>
  <si>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</si>
  <si>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</si>
  <si>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</si>
  <si>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</si>
  <si>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</si>
  <si>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</si>
  <si>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</si>
  <si>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</si>
  <si>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</si>
  <si>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</si>
  <si>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</si>
  <si>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</si>
  <si>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</si>
  <si>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</si>
  <si>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</si>
  <si>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</si>
  <si>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</si>
  <si>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</si>
  <si>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</si>
  <si>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</si>
  <si>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</si>
  <si>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</si>
  <si>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</si>
  <si>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</si>
  <si>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</si>
  <si>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</si>
  <si>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</si>
  <si>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</si>
  <si>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</si>
  <si>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</si>
  <si>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</si>
  <si>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</si>
  <si>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</si>
  <si>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</si>
  <si>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</si>
  <si>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</si>
  <si>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</si>
  <si>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</si>
  <si>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</si>
  <si>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</si>
  <si>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</si>
  <si>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</si>
  <si>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</si>
  <si>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</si>
  <si>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</si>
  <si>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</si>
  <si>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</si>
  <si>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</si>
  <si>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</si>
  <si>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</si>
  <si>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</si>
  <si>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</si>
  <si>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</si>
  <si>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</si>
  <si>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</si>
  <si>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</si>
  <si>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</si>
  <si>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</si>
  <si>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</si>
  <si>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</si>
  <si>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</si>
  <si>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</si>
  <si>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</si>
  <si>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</si>
  <si>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</si>
  <si>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</si>
  <si>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</si>
  <si>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</si>
  <si>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</si>
  <si>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</si>
  <si>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</si>
  <si>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</si>
  <si>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</si>
  <si>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</si>
  <si>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</si>
  <si>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</si>
  <si>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</si>
  <si>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</si>
  <si>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</si>
  <si>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</si>
  <si>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</si>
  <si>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</si>
  <si>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</si>
  <si>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</si>
  <si>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</si>
  <si>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</si>
  <si>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</si>
  <si>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</si>
  <si>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</si>
  <si>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</si>
  <si>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</si>
  <si>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</si>
  <si>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</si>
  <si>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</si>
  <si>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</si>
  <si>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</si>
  <si>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</si>
  <si>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</si>
  <si>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</si>
  <si>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</si>
  <si>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</si>
  <si>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</si>
  <si>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</si>
  <si>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</si>
  <si>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</si>
  <si>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</si>
  <si>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</si>
  <si>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</si>
  <si>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</si>
  <si>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</si>
  <si>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</si>
  <si>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</si>
  <si>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</si>
  <si>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</si>
  <si>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</si>
  <si>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</si>
  <si>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</si>
  <si>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</si>
  <si>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</si>
  <si>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</si>
  <si>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</si>
  <si>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</si>
  <si>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</si>
  <si>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</si>
  <si>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</si>
  <si>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</si>
  <si>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</si>
  <si>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</si>
  <si>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</si>
  <si>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</si>
  <si>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</si>
  <si>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</si>
  <si>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</si>
  <si>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</si>
  <si>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</si>
  <si>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</si>
  <si>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</si>
  <si>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</si>
  <si>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</si>
  <si>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</si>
  <si>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</si>
  <si>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</si>
  <si>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</si>
  <si>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</si>
  <si>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</si>
  <si>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</si>
  <si>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</si>
  <si>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</si>
  <si>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</si>
  <si>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</si>
  <si>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</si>
  <si>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</si>
  <si>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</si>
  <si>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</si>
  <si>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</si>
  <si>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</si>
  <si>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</si>
  <si>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</si>
  <si>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</si>
  <si>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</si>
  <si>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</si>
  <si>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</si>
  <si>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</si>
  <si>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</si>
  <si>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</si>
  <si>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</si>
  <si>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</si>
  <si>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</si>
  <si>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</si>
  <si>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</si>
  <si>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</si>
  <si>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</si>
  <si>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</si>
  <si>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</si>
  <si>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</si>
  <si>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</si>
  <si>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</si>
  <si>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</si>
  <si>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</si>
  <si>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</si>
  <si>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</si>
  <si>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</si>
  <si>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</si>
  <si>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</si>
  <si>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</si>
  <si>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</si>
  <si>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</si>
  <si>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</si>
  <si>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</si>
  <si>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</si>
  <si>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</si>
  <si>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</si>
  <si>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</si>
  <si>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</si>
  <si>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</si>
  <si>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</si>
  <si>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</si>
  <si>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</si>
  <si>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</si>
  <si>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</si>
  <si>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</si>
  <si>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</si>
  <si>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</si>
  <si>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</si>
  <si>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</si>
  <si>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</si>
  <si>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</si>
  <si>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</si>
  <si>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</si>
  <si>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</si>
  <si>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</si>
  <si>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</si>
  <si>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</si>
  <si>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</si>
  <si>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</si>
  <si>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</si>
  <si>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</si>
  <si>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</si>
  <si>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</si>
  <si>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</si>
  <si>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</si>
  <si>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</si>
  <si>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</si>
  <si>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</si>
  <si>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</si>
  <si>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</si>
  <si>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</si>
  <si>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</si>
  <si>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</si>
  <si>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</si>
  <si>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</si>
  <si>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</si>
  <si>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</si>
  <si>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</si>
  <si>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</si>
  <si>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</si>
  <si>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</si>
  <si>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</si>
  <si>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</si>
  <si>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</si>
  <si>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</si>
  <si>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</si>
  <si>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</si>
  <si>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</si>
  <si>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</si>
  <si>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</si>
  <si>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</si>
  <si>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</si>
  <si>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</si>
  <si>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</si>
  <si>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</si>
  <si>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</si>
  <si>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</si>
  <si>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</si>
  <si>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</si>
  <si>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</si>
  <si>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</si>
  <si>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</si>
  <si>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</si>
  <si>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</si>
  <si>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</si>
  <si>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</si>
  <si>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</si>
  <si>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</si>
  <si>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</si>
  <si>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</si>
  <si>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</si>
  <si>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</si>
  <si>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</si>
  <si>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</si>
  <si>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</si>
  <si>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</si>
  <si>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</si>
  <si>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</si>
  <si>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</si>
  <si>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</si>
  <si>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</si>
  <si>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</si>
  <si>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</si>
  <si>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</si>
  <si>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</si>
  <si>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</si>
  <si>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</si>
  <si>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</si>
  <si>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</si>
  <si>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</si>
  <si>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</si>
  <si>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</si>
  <si>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</si>
  <si>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</si>
  <si>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</si>
  <si>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</si>
  <si>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</si>
  <si>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</si>
  <si>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</si>
  <si>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</si>
  <si>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</si>
  <si>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</si>
  <si>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</si>
  <si>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</si>
  <si>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</si>
  <si>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</si>
  <si>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</si>
  <si>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</si>
  <si>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</si>
  <si>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</si>
  <si>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</si>
  <si>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</si>
  <si>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</si>
  <si>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</si>
  <si>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</si>
  <si>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</si>
  <si>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</si>
  <si>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</si>
  <si>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</si>
  <si>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</si>
  <si>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</si>
  <si>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</si>
  <si>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</si>
  <si>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</si>
  <si>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</si>
  <si>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</si>
  <si>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</si>
  <si>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</si>
  <si>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</si>
  <si>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</si>
  <si>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</si>
  <si>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</si>
  <si>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</si>
  <si>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</si>
  <si>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</si>
  <si>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</si>
  <si>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</si>
  <si>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</si>
  <si>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</si>
  <si>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</si>
  <si>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</si>
  <si>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</si>
  <si>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</si>
  <si>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</si>
  <si>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</si>
  <si>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</si>
  <si>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</si>
  <si>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</si>
  <si>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</si>
  <si>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</si>
  <si>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</si>
  <si>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</si>
  <si>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</si>
  <si>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</si>
  <si>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</si>
  <si>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</si>
  <si>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</si>
  <si>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</si>
  <si>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</si>
  <si>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</si>
  <si>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</si>
  <si>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</si>
  <si>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</si>
  <si>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</si>
  <si>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</si>
  <si>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</si>
  <si>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</si>
  <si>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</si>
  <si>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</si>
  <si>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</si>
  <si>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</si>
  <si>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</si>
  <si>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</si>
  <si>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</si>
  <si>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</si>
  <si>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</si>
  <si>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</si>
  <si>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</si>
  <si>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</si>
  <si>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</si>
  <si>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</si>
  <si>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</si>
  <si>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</si>
  <si>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</si>
  <si>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</si>
  <si>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</si>
  <si>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</si>
  <si>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</si>
  <si>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</si>
  <si>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</si>
  <si>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</si>
  <si>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</si>
  <si>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</si>
  <si>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</si>
  <si>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</si>
  <si>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</si>
  <si>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</si>
  <si>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</si>
  <si>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</si>
  <si>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</si>
  <si>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</si>
  <si>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</si>
  <si>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</si>
  <si>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</si>
  <si>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</si>
  <si>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</si>
  <si>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</si>
  <si>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</si>
  <si>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</si>
  <si>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</si>
  <si>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</si>
  <si>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</si>
  <si>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</si>
  <si>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</si>
  <si>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</si>
  <si>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</si>
  <si>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</si>
  <si>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</si>
  <si>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</si>
  <si>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</si>
  <si>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</si>
  <si>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</si>
  <si>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</si>
  <si>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</si>
  <si>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</si>
  <si>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</si>
  <si>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</si>
  <si>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</si>
  <si>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</si>
  <si>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</si>
  <si>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</si>
  <si>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</si>
  <si>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</si>
  <si>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</si>
  <si>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</si>
  <si>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</si>
  <si>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</si>
  <si>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</si>
  <si>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</si>
  <si>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</si>
  <si>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</si>
  <si>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</si>
  <si>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</si>
  <si>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</si>
  <si>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</si>
  <si>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</si>
  <si>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</si>
  <si>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</si>
  <si>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</si>
  <si>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</si>
  <si>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</si>
  <si>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</si>
  <si>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</si>
  <si>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</si>
  <si>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</si>
  <si>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</si>
  <si>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</si>
  <si>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</si>
  <si>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</si>
  <si>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</si>
  <si>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</si>
  <si>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</si>
  <si>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</si>
  <si>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</si>
  <si>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</si>
  <si>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</si>
  <si>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</si>
  <si>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</si>
  <si>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</si>
  <si>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</si>
  <si>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</si>
  <si>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</si>
  <si>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</si>
  <si>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</si>
  <si>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</si>
  <si>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</si>
  <si>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</si>
  <si>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</si>
  <si>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</si>
  <si>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</si>
  <si>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</si>
  <si>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</si>
  <si>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</si>
  <si>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</si>
  <si>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</si>
  <si>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</si>
  <si>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</si>
  <si>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</si>
  <si>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</si>
  <si>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</si>
  <si>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</si>
  <si>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</si>
  <si>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</si>
  <si>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</si>
  <si>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</si>
  <si>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</si>
  <si>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</si>
  <si>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</si>
  <si>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</si>
  <si>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</si>
  <si>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</si>
  <si>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</si>
  <si>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</si>
  <si>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</si>
  <si>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</si>
  <si>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</si>
  <si>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</si>
  <si>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</si>
  <si>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</si>
  <si>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</si>
  <si>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</si>
  <si>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</si>
  <si>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</si>
  <si>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</si>
  <si>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</si>
  <si>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</si>
  <si>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</si>
  <si>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</si>
  <si>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</si>
  <si>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</si>
  <si>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</si>
  <si>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</si>
  <si>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</si>
  <si>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</si>
  <si>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</si>
  <si>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</si>
  <si>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</si>
  <si>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</si>
  <si>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</si>
  <si>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</si>
  <si>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</si>
  <si>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</si>
  <si>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</si>
  <si>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</si>
  <si>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</si>
  <si>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</si>
  <si>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</si>
  <si>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</si>
  <si>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</si>
  <si>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</si>
  <si>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</si>
  <si>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</si>
  <si>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</si>
  <si>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</si>
  <si>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</si>
  <si>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</si>
  <si>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</si>
  <si>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</si>
  <si>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</si>
  <si>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</si>
  <si>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</si>
  <si>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</si>
  <si>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</si>
  <si>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</si>
  <si>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</si>
  <si>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</si>
  <si>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</si>
  <si>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</si>
  <si>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</si>
  <si>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</si>
  <si>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</si>
  <si>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</si>
  <si>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</si>
  <si>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</si>
  <si>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</si>
  <si>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</si>
  <si>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</si>
  <si>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</si>
  <si>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</si>
  <si>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</si>
  <si>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</si>
  <si>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</si>
  <si>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</si>
  <si>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</si>
  <si>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</si>
  <si>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</si>
  <si>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</si>
  <si>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</si>
  <si>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</si>
  <si>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</si>
  <si>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</si>
  <si>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</si>
  <si>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</si>
  <si>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</si>
  <si>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</si>
  <si>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</si>
  <si>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</si>
  <si>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</si>
  <si>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</si>
  <si>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</si>
  <si>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</si>
  <si>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</si>
  <si>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</si>
  <si>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</si>
  <si>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</si>
  <si>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</si>
  <si>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</si>
  <si>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</si>
  <si>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</si>
  <si>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</si>
  <si>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</si>
  <si>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</si>
  <si>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</si>
  <si>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</si>
  <si>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</si>
  <si>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</si>
  <si>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</si>
  <si>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</si>
  <si>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</si>
  <si>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</si>
  <si>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</si>
  <si>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</si>
  <si>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</si>
  <si>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</si>
  <si>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</si>
  <si>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</si>
  <si>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</si>
  <si>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</si>
  <si>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</si>
  <si>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</si>
  <si>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</si>
  <si>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</si>
  <si>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</si>
  <si>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</si>
  <si>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</si>
  <si>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</si>
  <si>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</si>
  <si>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</si>
  <si>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</si>
  <si>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</si>
  <si>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</si>
  <si>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</si>
  <si>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</si>
  <si>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</si>
  <si>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</si>
  <si>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</si>
  <si>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</si>
  <si>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</si>
  <si>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</si>
  <si>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</si>
  <si>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</si>
  <si>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</si>
  <si>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</si>
  <si>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</si>
  <si>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</si>
  <si>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</si>
  <si>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</si>
  <si>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</si>
  <si>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</si>
  <si>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</si>
  <si>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</si>
  <si>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</si>
  <si>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</si>
  <si>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</si>
  <si>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</si>
  <si>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</si>
  <si>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</si>
  <si>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</si>
  <si>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</si>
  <si>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</si>
  <si>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</si>
  <si>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</si>
  <si>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</si>
  <si>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</si>
  <si>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</si>
  <si>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</si>
  <si>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</si>
  <si>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</si>
  <si>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</si>
  <si>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</si>
  <si>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</si>
  <si>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</si>
  <si>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</si>
  <si>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</si>
  <si>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</si>
  <si>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</si>
  <si>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</si>
  <si>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</si>
  <si>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</si>
  <si>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</si>
  <si>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</si>
  <si>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</si>
  <si>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</si>
  <si>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</si>
  <si>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</si>
  <si>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</si>
  <si>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</si>
  <si>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</si>
  <si>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</si>
  <si>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</si>
  <si>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</si>
  <si>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</si>
  <si>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</si>
  <si>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</si>
  <si>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</si>
  <si>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</si>
  <si>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</si>
  <si>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</si>
  <si>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</si>
  <si>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</si>
  <si>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</si>
  <si>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</si>
  <si>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</si>
  <si>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</si>
  <si>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</si>
  <si>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</si>
  <si>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</si>
  <si>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</si>
  <si>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</si>
  <si>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</si>
  <si>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</si>
  <si>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</si>
  <si>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</si>
  <si>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</si>
  <si>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</si>
  <si>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</si>
  <si>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</si>
  <si>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</si>
  <si>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</si>
  <si>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</si>
  <si>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</si>
  <si>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</si>
  <si>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</si>
  <si>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</si>
  <si>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</si>
  <si>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</si>
  <si>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</si>
  <si>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</si>
  <si>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</si>
  <si>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</si>
  <si>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</si>
  <si>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</si>
  <si>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</si>
  <si>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</si>
  <si>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</si>
  <si>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</si>
  <si>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</si>
  <si>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</si>
  <si>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</si>
  <si>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</si>
  <si>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</si>
  <si>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</si>
  <si>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</si>
  <si>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</si>
  <si>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</si>
  <si>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</si>
  <si>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</si>
  <si>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</si>
  <si>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</si>
  <si>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</si>
  <si>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</si>
  <si>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</si>
  <si>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</si>
  <si>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</si>
  <si>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</si>
  <si>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</si>
  <si>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</si>
  <si>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</si>
  <si>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</si>
  <si>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</si>
  <si>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</si>
  <si>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</si>
  <si>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</si>
  <si>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</si>
  <si>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</si>
  <si>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</si>
  <si>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</si>
  <si>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</si>
  <si>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</si>
  <si>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</si>
  <si>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</si>
  <si>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</si>
  <si>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</si>
  <si>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</si>
  <si>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</si>
  <si>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</si>
  <si>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</si>
  <si>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</si>
  <si>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</si>
  <si>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</si>
  <si>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</si>
  <si>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</si>
  <si>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</si>
  <si>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</si>
  <si>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</si>
  <si>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</si>
  <si>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</si>
  <si>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</si>
  <si>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</si>
  <si>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</si>
  <si>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</si>
  <si>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</si>
  <si>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</si>
  <si>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</si>
  <si>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</si>
  <si>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</si>
  <si>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</si>
  <si>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</si>
  <si>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</si>
  <si>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</si>
  <si>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</si>
  <si>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</si>
  <si>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</si>
  <si>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</si>
  <si>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</si>
  <si>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</si>
  <si>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</si>
  <si>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</si>
  <si>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</si>
  <si>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</si>
  <si>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</si>
  <si>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</si>
  <si>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</si>
  <si>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</si>
  <si>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</si>
  <si>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</si>
  <si>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</si>
  <si>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</si>
  <si>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</si>
  <si>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</si>
  <si>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</si>
  <si>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</si>
  <si>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</si>
  <si>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</si>
  <si>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</si>
  <si>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</si>
  <si>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</si>
  <si>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</si>
  <si>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</si>
  <si>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</si>
  <si>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</si>
  <si>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</si>
  <si>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</si>
  <si>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</si>
  <si>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</si>
  <si>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</si>
  <si>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</si>
  <si>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</si>
  <si>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</si>
  <si>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</si>
  <si>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</si>
  <si>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</si>
  <si>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</si>
  <si>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</si>
  <si>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</si>
  <si>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</si>
  <si>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</si>
  <si>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</si>
  <si>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</si>
  <si>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</si>
  <si>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</si>
  <si>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</si>
  <si>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</si>
  <si>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</si>
  <si>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</si>
  <si>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</si>
  <si>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</si>
  <si>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</si>
  <si>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</si>
  <si>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</si>
  <si>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</si>
  <si>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</si>
  <si>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</si>
  <si>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</si>
  <si>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</si>
  <si>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</si>
  <si>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</si>
  <si>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</si>
  <si>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</si>
  <si>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</si>
  <si>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</si>
  <si>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</si>
  <si>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</si>
  <si>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</si>
  <si>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</si>
  <si>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</si>
  <si>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</si>
  <si>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</si>
  <si>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</si>
  <si>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</si>
  <si>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</si>
  <si>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</si>
  <si>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</si>
  <si>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</si>
  <si>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</si>
  <si>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</si>
  <si>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</si>
  <si>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</si>
  <si>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</si>
  <si>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</si>
  <si>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</si>
  <si>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</si>
  <si>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</si>
  <si>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</si>
  <si>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</si>
  <si>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</si>
  <si>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</si>
  <si>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</si>
  <si>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</si>
  <si>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</si>
  <si>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</si>
  <si>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</si>
  <si>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</si>
  <si>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</si>
  <si>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</si>
  <si>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</si>
  <si>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</si>
  <si>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</si>
  <si>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</si>
  <si>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</si>
  <si>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</si>
  <si>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</si>
  <si>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</si>
  <si>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</si>
  <si>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</si>
  <si>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</si>
  <si>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</si>
  <si>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</si>
  <si>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</si>
  <si>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</si>
  <si>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</si>
  <si>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</si>
  <si>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</si>
  <si>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</si>
  <si>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</si>
  <si>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</si>
  <si>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</si>
  <si>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</si>
  <si>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</si>
  <si>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</si>
  <si>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</si>
  <si>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</si>
  <si>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</si>
  <si>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</si>
  <si>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</si>
  <si>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</si>
  <si>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</si>
  <si>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</si>
  <si>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</si>
  <si>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</si>
  <si>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</si>
  <si>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</si>
  <si>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</si>
  <si>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</si>
  <si>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</si>
  <si>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</si>
  <si>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</si>
  <si>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</si>
  <si>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</si>
  <si>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</si>
  <si>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</si>
  <si>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</si>
  <si>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</si>
  <si>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</si>
  <si>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</si>
  <si>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</si>
  <si>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</si>
  <si>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</si>
  <si>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</si>
  <si>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</si>
  <si>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</si>
  <si>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</si>
  <si>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</si>
  <si>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</si>
  <si>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</si>
  <si>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</si>
  <si>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</si>
  <si>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</si>
  <si>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</si>
  <si>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</si>
  <si>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</si>
  <si>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</si>
  <si>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</si>
  <si>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</si>
  <si>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</si>
  <si>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</si>
  <si>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</si>
  <si>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</si>
  <si>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</si>
  <si>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</si>
  <si>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</si>
  <si>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</si>
  <si>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</si>
  <si>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</si>
  <si>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</si>
  <si>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</si>
  <si>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</si>
  <si>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</si>
  <si>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</si>
  <si>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</si>
  <si>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</si>
  <si>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</si>
  <si>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</si>
  <si>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</si>
  <si>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</si>
  <si>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</si>
  <si>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</si>
  <si>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</si>
  <si>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</si>
  <si>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</si>
  <si>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</si>
  <si>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</si>
  <si>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</si>
  <si>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</si>
  <si>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</si>
  <si>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</si>
  <si>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</si>
  <si>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</si>
  <si>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</si>
  <si>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</si>
  <si>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</si>
  <si>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</si>
  <si>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</si>
  <si>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</si>
  <si>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</si>
  <si>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</si>
  <si>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</si>
  <si>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</si>
  <si>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</si>
  <si>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</si>
  <si>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</si>
  <si>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</si>
  <si>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</si>
  <si>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</si>
  <si>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</si>
  <si>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</si>
  <si>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</si>
  <si>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</si>
  <si>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</si>
  <si>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</si>
  <si>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</si>
  <si>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</si>
  <si>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</si>
  <si>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</si>
  <si>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</si>
  <si>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</si>
  <si>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</si>
  <si>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</si>
  <si>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</si>
  <si>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</si>
  <si>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</si>
  <si>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</si>
  <si>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</si>
  <si>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</si>
  <si>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</si>
  <si>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</si>
  <si>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</si>
  <si>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</si>
  <si>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</si>
  <si>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</si>
  <si>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</si>
  <si>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</si>
  <si>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</si>
  <si>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</si>
  <si>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</si>
  <si>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</si>
  <si>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</si>
  <si>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</si>
  <si>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</si>
  <si>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</si>
  <si>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</si>
  <si>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</si>
  <si>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</si>
  <si>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</si>
  <si>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</si>
  <si>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</si>
  <si>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</si>
  <si>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</si>
  <si>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</si>
  <si>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</si>
  <si>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</si>
  <si>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</si>
  <si>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</si>
  <si>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</si>
  <si>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</si>
  <si>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</si>
  <si>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</si>
  <si>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</si>
  <si>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</si>
  <si>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</si>
  <si>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</si>
  <si>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</si>
  <si>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</si>
  <si>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</si>
  <si>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</si>
  <si>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</si>
  <si>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</si>
  <si>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</si>
  <si>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</si>
  <si>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</si>
  <si>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</si>
  <si>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</si>
  <si>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</si>
  <si>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</si>
  <si>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</si>
  <si>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</si>
  <si>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</si>
  <si>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</si>
  <si>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</si>
  <si>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</si>
  <si>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</si>
  <si>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</si>
  <si>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</si>
  <si>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</si>
  <si>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</si>
  <si>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</si>
  <si>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</si>
  <si>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</si>
  <si>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</si>
  <si>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</si>
  <si>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</si>
  <si>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</si>
  <si>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</si>
  <si>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</si>
  <si>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</si>
  <si>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</si>
  <si>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</si>
  <si>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</si>
  <si>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</si>
  <si>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</si>
  <si>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</si>
  <si>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</si>
  <si>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</si>
  <si>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</si>
  <si>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</si>
  <si>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</si>
  <si>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</si>
  <si>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</si>
  <si>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</si>
  <si>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</si>
  <si>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</si>
  <si>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</si>
  <si>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</si>
  <si>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</si>
  <si>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</si>
  <si>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</si>
  <si>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</si>
  <si>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</si>
  <si>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</si>
  <si>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</si>
  <si>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</si>
  <si>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</si>
  <si>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</si>
  <si>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</si>
  <si>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</si>
  <si>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</si>
  <si>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</si>
  <si>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</si>
  <si>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</si>
  <si>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</si>
  <si>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</si>
  <si>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</si>
  <si>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</si>
  <si>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</si>
  <si>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</si>
  <si>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</si>
  <si>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</si>
  <si>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</si>
  <si>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</si>
  <si>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</si>
  <si>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</si>
  <si>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</si>
  <si>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</si>
  <si>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</si>
  <si>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</si>
  <si>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</si>
  <si>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</si>
  <si>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</si>
  <si>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</si>
  <si>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</si>
  <si>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</si>
  <si>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</si>
  <si>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</si>
  <si>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</si>
  <si>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</si>
  <si>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</si>
  <si>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</si>
  <si>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</si>
  <si>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</si>
  <si>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</si>
  <si>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</si>
  <si>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</si>
  <si>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</si>
  <si>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</si>
  <si>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</si>
  <si>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</si>
  <si>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</si>
  <si>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</si>
  <si>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</si>
  <si>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</si>
  <si>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</si>
  <si>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</si>
  <si>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</si>
  <si>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</si>
  <si>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</si>
  <si>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</si>
  <si>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</si>
  <si>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</si>
  <si>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</si>
  <si>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</si>
  <si>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</si>
  <si>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</si>
  <si>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</si>
  <si>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</si>
  <si>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</si>
  <si>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</si>
  <si>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</si>
  <si>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</si>
  <si>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</si>
  <si>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</si>
  <si>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</si>
  <si>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</si>
  <si>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</si>
  <si>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</si>
  <si>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</si>
  <si>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</si>
  <si>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</si>
  <si>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</si>
  <si>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</si>
  <si>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</si>
  <si>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</si>
  <si>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</si>
  <si>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</si>
  <si>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</si>
  <si>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</si>
  <si>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</si>
  <si>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</si>
  <si>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</si>
  <si>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</si>
  <si>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</si>
  <si>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</si>
  <si>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</si>
  <si>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</si>
  <si>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</si>
  <si>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</si>
  <si>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</si>
  <si>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</si>
  <si>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</si>
  <si>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</si>
  <si>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</si>
  <si>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</si>
  <si>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</si>
  <si>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</si>
  <si>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</si>
  <si>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</si>
  <si>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</si>
  <si>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</si>
  <si>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</si>
  <si>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</si>
  <si>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</si>
  <si>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</si>
  <si>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</si>
  <si>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</si>
  <si>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</si>
  <si>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</si>
  <si>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</si>
  <si>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</si>
  <si>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</si>
  <si>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</si>
  <si>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</si>
  <si>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</si>
  <si>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</si>
  <si>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</si>
  <si>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</si>
  <si>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</si>
  <si>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</si>
  <si>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</si>
  <si>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</si>
  <si>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</si>
  <si>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</si>
  <si>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</si>
  <si>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</si>
  <si>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</si>
  <si>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</si>
  <si>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</si>
  <si>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</si>
  <si>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</si>
  <si>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</si>
  <si>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</si>
  <si>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</si>
  <si>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</si>
  <si>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</si>
  <si>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</si>
  <si>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</si>
  <si>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</si>
  <si>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</si>
  <si>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</si>
  <si>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</si>
  <si>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</si>
  <si>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</si>
  <si>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</si>
  <si>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</si>
  <si>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</si>
  <si>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</si>
  <si>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</si>
  <si>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</si>
  <si>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</si>
  <si>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</si>
  <si>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</si>
  <si>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</si>
  <si>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</si>
  <si>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</si>
  <si>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</si>
  <si>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</si>
  <si>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</si>
  <si>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</si>
  <si>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</si>
  <si>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</si>
  <si>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</si>
  <si>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</si>
  <si>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</si>
  <si>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</si>
  <si>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</si>
  <si>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</si>
  <si>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</si>
  <si>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</si>
  <si>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</si>
  <si>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</si>
  <si>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</si>
  <si>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</si>
  <si>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</si>
  <si>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</si>
  <si>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</si>
  <si>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</si>
  <si>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</si>
  <si>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</si>
  <si>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</si>
  <si>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</si>
  <si>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</si>
  <si>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</si>
  <si>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</si>
  <si>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</si>
  <si>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</si>
  <si>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</si>
  <si>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</si>
  <si>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</si>
  <si>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</si>
  <si>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</si>
  <si>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</si>
  <si>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</si>
  <si>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</si>
  <si>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</si>
  <si>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</si>
  <si>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</si>
  <si>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</si>
  <si>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</si>
  <si>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</si>
  <si>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</si>
  <si>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</si>
  <si>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</si>
  <si>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</si>
  <si>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</si>
  <si>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</si>
  <si>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</si>
  <si>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</si>
  <si>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</si>
  <si>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</si>
  <si>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</si>
  <si>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</si>
  <si>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</si>
  <si>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</si>
  <si>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</si>
  <si>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</si>
  <si>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</si>
  <si>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</si>
  <si>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</si>
  <si>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</si>
  <si>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</si>
  <si>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</si>
  <si>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</si>
  <si>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</si>
  <si>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</si>
  <si>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</si>
  <si>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</si>
  <si>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</si>
  <si>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</si>
  <si>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</si>
  <si>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</si>
  <si>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</si>
  <si>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</si>
  <si>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</si>
  <si>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</si>
  <si>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</si>
  <si>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</si>
  <si>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</si>
  <si>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</si>
  <si>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</si>
  <si>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</si>
  <si>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</si>
  <si>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</si>
  <si>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</si>
  <si>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</si>
  <si>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</si>
  <si>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</si>
  <si>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</si>
  <si>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</si>
  <si>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</si>
  <si>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</si>
  <si>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</si>
  <si>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</si>
  <si>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</si>
  <si>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</si>
  <si>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</si>
  <si>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</si>
  <si>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</si>
  <si>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</si>
  <si>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</si>
  <si>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</si>
  <si>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</si>
  <si>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</si>
  <si>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</si>
  <si>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</si>
  <si>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</si>
  <si>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</si>
  <si>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</si>
  <si>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</si>
  <si>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</si>
  <si>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</si>
  <si>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</si>
  <si>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</si>
  <si>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</si>
  <si>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</si>
  <si>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</si>
  <si>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</si>
  <si>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</si>
  <si>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</si>
  <si>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</si>
  <si>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</si>
  <si>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</si>
  <si>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</si>
  <si>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</si>
  <si>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</si>
  <si>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</si>
  <si>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</si>
  <si>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</si>
  <si>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</si>
  <si>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</si>
  <si>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</si>
  <si>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</si>
  <si>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</si>
  <si>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</si>
  <si>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</si>
  <si>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</si>
  <si>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</si>
  <si>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</si>
  <si>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</si>
  <si>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</si>
  <si>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</si>
  <si>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</si>
  <si>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</si>
  <si>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</si>
  <si>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</si>
  <si>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</si>
  <si>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</si>
  <si>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</si>
  <si>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</si>
  <si>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</si>
  <si>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</si>
  <si>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</si>
  <si>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</si>
  <si>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</si>
  <si>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</si>
  <si>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</si>
  <si>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</si>
  <si>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</si>
  <si>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</si>
  <si>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</si>
  <si>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</si>
  <si>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</si>
  <si>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</si>
  <si>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</si>
  <si>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</si>
  <si>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</si>
  <si>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</si>
  <si>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</si>
  <si>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</si>
  <si>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</si>
  <si>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</si>
  <si>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</si>
  <si>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</si>
  <si>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</si>
  <si>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</si>
  <si>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</si>
  <si>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</si>
  <si>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</si>
  <si>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</si>
  <si>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</si>
  <si>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</si>
  <si>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</si>
  <si>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</si>
  <si>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</si>
  <si>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</si>
  <si>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</si>
  <si>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</si>
  <si>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</si>
  <si>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</si>
  <si>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</si>
  <si>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</si>
  <si>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</si>
  <si>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</si>
  <si>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</si>
  <si>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</si>
  <si>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</si>
  <si>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</si>
  <si>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</si>
  <si>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</si>
  <si>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</si>
  <si>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</si>
  <si>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</si>
  <si>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</si>
  <si>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</si>
  <si>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</si>
  <si>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</si>
  <si>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</si>
  <si>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</si>
  <si>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</si>
  <si>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</si>
  <si>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</si>
  <si>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</si>
  <si>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</si>
  <si>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</si>
  <si>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</si>
  <si>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</si>
  <si>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</si>
  <si>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</si>
  <si>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</si>
  <si>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</si>
  <si>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</si>
  <si>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</si>
  <si>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</si>
  <si>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</si>
  <si>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</si>
  <si>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</si>
  <si>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</si>
  <si>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</si>
  <si>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</si>
  <si>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</si>
  <si>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</si>
  <si>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</si>
  <si>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</si>
  <si>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</si>
  <si>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</si>
  <si>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</si>
  <si>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</si>
  <si>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</si>
  <si>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</si>
  <si>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</si>
  <si>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</si>
  <si>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</si>
  <si>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</si>
  <si>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</si>
  <si>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</si>
  <si>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</si>
  <si>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</si>
  <si>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</si>
  <si>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</si>
  <si>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</si>
  <si>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</si>
  <si>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</si>
  <si>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</si>
  <si>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</si>
  <si>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</si>
  <si>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</si>
  <si>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</si>
  <si>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</si>
  <si>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</si>
  <si>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</si>
  <si>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</si>
  <si>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</si>
  <si>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</si>
  <si>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</si>
  <si>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</si>
  <si>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</si>
  <si>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</si>
  <si>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</si>
  <si>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</si>
  <si>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</si>
  <si>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</si>
  <si>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</si>
  <si>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</si>
  <si>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</si>
  <si>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</si>
  <si>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</si>
  <si>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</si>
  <si>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</si>
  <si>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</si>
  <si>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</si>
  <si>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</si>
  <si>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</si>
  <si>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</si>
  <si>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</si>
  <si>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</si>
  <si>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</si>
  <si>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</si>
  <si>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</si>
  <si>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</si>
  <si>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</si>
  <si>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</si>
  <si>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</si>
  <si>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</si>
  <si>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</si>
  <si>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</si>
  <si>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</si>
  <si>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</si>
  <si>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</si>
  <si>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</si>
  <si>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</si>
  <si>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</si>
  <si>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</si>
  <si>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</si>
  <si>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</si>
  <si>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</si>
  <si>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</si>
  <si>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</si>
  <si>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</si>
  <si>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</si>
  <si>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</si>
  <si>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</si>
  <si>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</si>
  <si>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</si>
  <si>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</si>
  <si>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</si>
  <si>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</si>
  <si>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</si>
  <si>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</si>
  <si>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</si>
  <si>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</si>
  <si>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</si>
  <si>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</si>
  <si>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</si>
  <si>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</si>
  <si>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</si>
  <si>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</si>
  <si>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</si>
  <si>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</si>
  <si>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</si>
  <si>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</si>
  <si>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</si>
  <si>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</si>
  <si>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</si>
  <si>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</si>
  <si>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</si>
  <si>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</si>
  <si>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</si>
  <si>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</si>
  <si>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</si>
  <si>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</si>
  <si>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</si>
  <si>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</si>
  <si>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</si>
  <si>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</si>
  <si>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</si>
  <si>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</si>
  <si>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</si>
  <si>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</si>
  <si>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</si>
  <si>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</si>
  <si>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</si>
  <si>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</si>
  <si>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</si>
  <si>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</si>
  <si>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</si>
  <si>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</si>
  <si>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</si>
  <si>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</si>
  <si>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</si>
  <si>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</si>
  <si>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</si>
  <si>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</si>
  <si>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</si>
  <si>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</si>
  <si>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</si>
  <si>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</si>
  <si>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</si>
  <si>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</si>
  <si>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</si>
  <si>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</si>
  <si>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</si>
  <si>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</si>
  <si>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</si>
  <si>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</si>
  <si>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</si>
  <si>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</si>
  <si>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</si>
  <si>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</si>
  <si>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</si>
  <si>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</si>
  <si>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</si>
  <si>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</si>
  <si>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</si>
  <si>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</si>
  <si>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</si>
  <si>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</si>
  <si>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</si>
  <si>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</si>
  <si>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</si>
  <si>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</si>
  <si>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</si>
  <si>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</si>
  <si>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</si>
  <si>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</si>
  <si>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</si>
  <si>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</si>
  <si>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</si>
  <si>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</si>
  <si>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</si>
  <si>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</si>
  <si>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</si>
  <si>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</si>
  <si>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</si>
  <si>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</si>
  <si>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</si>
  <si>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</si>
  <si>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</si>
  <si>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</si>
  <si>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</si>
  <si>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</si>
  <si>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</si>
  <si>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</si>
  <si>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</si>
  <si>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</si>
  <si>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</si>
  <si>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</si>
  <si>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</si>
  <si>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</si>
  <si>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</si>
  <si>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</si>
  <si>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</si>
  <si>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</si>
  <si>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</si>
  <si>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</si>
  <si>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</si>
  <si>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</si>
  <si>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</si>
  <si>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</si>
  <si>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</si>
  <si>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</si>
  <si>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</si>
  <si>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</si>
  <si>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</si>
  <si>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</si>
  <si>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</si>
  <si>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</si>
  <si>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</si>
  <si>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</si>
  <si>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</si>
  <si>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</si>
  <si>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</si>
  <si>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</si>
  <si>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</si>
  <si>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</si>
  <si>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</si>
  <si>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</si>
  <si>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</si>
  <si>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</si>
  <si>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</si>
  <si>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</si>
  <si>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</si>
  <si>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</si>
  <si>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</si>
  <si>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</si>
  <si>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</si>
  <si>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</si>
  <si>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</si>
  <si>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</si>
  <si>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</si>
  <si>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</si>
  <si>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</si>
  <si>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</si>
  <si>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</si>
  <si>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</si>
  <si>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</si>
  <si>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</si>
  <si>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</si>
  <si>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</si>
  <si>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</si>
  <si>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</si>
  <si>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</si>
  <si>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</si>
  <si>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</si>
  <si>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</si>
  <si>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</si>
  <si>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</si>
  <si>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</si>
  <si>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</si>
  <si>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</si>
  <si>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</si>
  <si>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</si>
  <si>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</si>
  <si>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</si>
  <si>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</si>
  <si>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</si>
  <si>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</si>
  <si>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</si>
  <si>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</si>
  <si>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</si>
  <si>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</si>
  <si>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</si>
  <si>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</si>
  <si>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</si>
  <si>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</si>
  <si>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</si>
  <si>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</si>
  <si>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</si>
  <si>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</si>
  <si>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</si>
  <si>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</si>
  <si>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</si>
  <si>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</si>
  <si>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</si>
  <si>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</si>
  <si>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</si>
  <si>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</si>
  <si>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</si>
  <si>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</si>
  <si>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</si>
  <si>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</si>
  <si>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</si>
  <si>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</si>
  <si>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</si>
  <si>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</si>
  <si>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</si>
  <si>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</si>
  <si>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</si>
  <si>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</si>
  <si>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</si>
  <si>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</si>
  <si>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</si>
  <si>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</si>
  <si>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</si>
  <si>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</si>
  <si>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</si>
  <si>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</si>
  <si>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</si>
  <si>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</si>
  <si>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</si>
  <si>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</si>
  <si>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</si>
  <si>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</si>
  <si>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</si>
  <si>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</si>
  <si>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</si>
  <si>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</si>
  <si>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</si>
  <si>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</si>
  <si>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</si>
  <si>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</si>
  <si>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</si>
  <si>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</si>
  <si>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</si>
  <si>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</si>
  <si>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</si>
  <si>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</si>
  <si>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</si>
  <si>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</si>
  <si>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</si>
  <si>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</si>
  <si>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</si>
  <si>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</si>
  <si>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</si>
  <si>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</si>
  <si>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</si>
  <si>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</si>
  <si>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</si>
  <si>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</si>
  <si>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</si>
  <si>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</si>
  <si>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</si>
  <si>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</si>
  <si>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</si>
  <si>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</si>
  <si>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</si>
  <si>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</si>
  <si>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</si>
  <si>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</si>
  <si>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</si>
  <si>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</si>
  <si>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</si>
  <si>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</si>
  <si>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</si>
  <si>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</si>
  <si>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</si>
  <si>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</si>
  <si>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</si>
  <si>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</si>
  <si>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</si>
  <si>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</si>
  <si>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</si>
  <si>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</si>
  <si>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</si>
  <si>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</si>
  <si>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</si>
  <si>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</si>
  <si>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</si>
  <si>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</si>
  <si>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</si>
  <si>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</si>
  <si>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</si>
  <si>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</si>
  <si>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</si>
  <si>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</si>
  <si>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</si>
  <si>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</si>
  <si>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</si>
  <si>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</si>
  <si>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</si>
  <si>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</si>
  <si>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</si>
  <si>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</si>
  <si>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</si>
  <si>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</si>
  <si>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</si>
  <si>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</si>
  <si>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</si>
  <si>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</si>
  <si>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</si>
  <si>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</si>
  <si>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</si>
  <si>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</si>
  <si>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</si>
  <si>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</si>
  <si>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</si>
  <si>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</si>
  <si>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</si>
  <si>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</si>
  <si>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</si>
  <si>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</si>
  <si>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</si>
  <si>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</si>
  <si>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</si>
  <si>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</si>
  <si>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</si>
  <si>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</si>
  <si>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</si>
  <si>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</si>
  <si>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</si>
  <si>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</si>
  <si>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</si>
  <si>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</si>
  <si>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</si>
  <si>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</si>
  <si>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</si>
  <si>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</si>
  <si>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</si>
  <si>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</si>
  <si>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</si>
  <si>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</si>
  <si>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</si>
  <si>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</si>
  <si>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</si>
  <si>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</si>
  <si>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</si>
  <si>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</si>
  <si>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</si>
  <si>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</si>
  <si>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</si>
  <si>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</si>
  <si>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</si>
  <si>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</si>
  <si>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</si>
  <si>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</si>
  <si>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</si>
  <si>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</si>
  <si>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</si>
  <si>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</si>
  <si>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</si>
  <si>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</si>
  <si>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</si>
  <si>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</si>
  <si>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</si>
  <si>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</si>
  <si>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</si>
  <si>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</si>
  <si>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</si>
  <si>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</si>
  <si>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</si>
  <si>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</si>
  <si>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</si>
  <si>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</si>
  <si>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</si>
  <si>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</si>
  <si>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</si>
  <si>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</si>
  <si>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</si>
  <si>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</si>
  <si>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</si>
  <si>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</si>
  <si>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</si>
  <si>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</si>
  <si>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</si>
  <si>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</si>
  <si>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</si>
  <si>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</si>
  <si>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</si>
  <si>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</si>
  <si>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</si>
  <si>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</si>
  <si>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</si>
  <si>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</si>
  <si>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</si>
  <si>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</si>
  <si>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</si>
  <si>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</si>
  <si>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</si>
  <si>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</si>
  <si>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</si>
  <si>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</si>
  <si>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</si>
  <si>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</si>
  <si>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</si>
  <si>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</si>
  <si>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</si>
  <si>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</si>
  <si>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</si>
  <si>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</si>
  <si>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</si>
  <si>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</si>
  <si>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</si>
  <si>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</si>
  <si>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</si>
  <si>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</si>
  <si>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</si>
  <si>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</si>
  <si>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</si>
  <si>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</si>
  <si>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</si>
  <si>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</si>
  <si>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</si>
  <si>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</si>
  <si>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</si>
  <si>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</si>
  <si>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</si>
  <si>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</si>
  <si>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</si>
  <si>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</si>
  <si>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</si>
  <si>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</si>
  <si>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</si>
  <si>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</si>
  <si>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</si>
  <si>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</si>
  <si>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</si>
  <si>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</si>
  <si>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</si>
  <si>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</si>
  <si>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</si>
  <si>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</si>
  <si>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</si>
  <si>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</si>
  <si>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</si>
  <si>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</si>
  <si>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</si>
  <si>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</si>
  <si>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</si>
  <si>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</si>
  <si>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</si>
  <si>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</si>
  <si>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</si>
  <si>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</si>
  <si>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</si>
  <si>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</si>
  <si>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</si>
  <si>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</si>
  <si>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</si>
  <si>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</si>
  <si>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</si>
  <si>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</si>
  <si>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</si>
  <si>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</si>
  <si>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</si>
  <si>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</si>
  <si>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</si>
  <si>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</si>
  <si>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</si>
  <si>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</si>
  <si>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</si>
  <si>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</si>
  <si>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</si>
  <si>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</si>
  <si>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</si>
  <si>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</si>
  <si>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</si>
  <si>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</si>
  <si>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</si>
  <si>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</si>
  <si>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</si>
  <si>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</si>
  <si>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</si>
  <si>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</si>
  <si>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</si>
  <si>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</si>
  <si>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</si>
  <si>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</si>
  <si>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</si>
  <si>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</si>
  <si>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</si>
  <si>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</si>
  <si>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</si>
  <si>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</si>
  <si>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</si>
  <si>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</si>
  <si>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</si>
  <si>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</si>
  <si>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</si>
  <si>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</si>
  <si>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</si>
  <si>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</si>
  <si>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</si>
  <si>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</si>
  <si>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</si>
  <si>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</si>
  <si>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</si>
  <si>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</si>
  <si>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</si>
  <si>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</si>
  <si>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</si>
  <si>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</si>
  <si>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</si>
  <si>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</si>
  <si>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</si>
  <si>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</si>
  <si>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</si>
  <si>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</si>
  <si>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</si>
  <si>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</si>
  <si>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</si>
  <si>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</si>
  <si>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</si>
  <si>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</si>
  <si>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</si>
  <si>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</si>
  <si>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</si>
  <si>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</si>
  <si>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</si>
  <si>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</si>
  <si>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</si>
  <si>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</si>
  <si>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</si>
  <si>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</si>
  <si>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</si>
  <si>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</si>
  <si>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</si>
  <si>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</si>
  <si>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</si>
  <si>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</si>
  <si>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</si>
  <si>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</si>
  <si>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</si>
  <si>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</si>
  <si>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</si>
  <si>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</si>
  <si>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</si>
  <si>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</si>
  <si>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</si>
  <si>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</si>
  <si>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</si>
  <si>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</si>
  <si>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</si>
  <si>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</si>
  <si>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</si>
  <si>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</si>
  <si>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</si>
  <si>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</si>
  <si>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</si>
  <si>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</si>
  <si>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</si>
  <si>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</si>
  <si>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</si>
  <si>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</si>
  <si>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</si>
  <si>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</si>
  <si>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</si>
  <si>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</si>
  <si>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</si>
  <si>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</si>
  <si>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</si>
  <si>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</si>
  <si>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</si>
  <si>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</si>
  <si>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</si>
  <si>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</si>
  <si>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</si>
  <si>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</si>
  <si>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</si>
  <si>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</si>
  <si>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</si>
  <si>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</si>
  <si>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</si>
  <si>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</si>
  <si>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</si>
  <si>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</si>
  <si>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</si>
  <si>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</si>
  <si>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</si>
  <si>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</si>
  <si>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</si>
  <si>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</si>
  <si>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</si>
  <si>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</si>
  <si>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</si>
  <si>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</si>
  <si>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</si>
  <si>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</si>
  <si>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</si>
  <si>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</si>
  <si>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</si>
  <si>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</si>
  <si>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</si>
  <si>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</si>
  <si>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</si>
  <si>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</si>
  <si>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</si>
  <si>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</si>
  <si>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</si>
  <si>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</si>
  <si>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</si>
  <si>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</si>
  <si>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</si>
  <si>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</si>
  <si>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</si>
  <si>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</si>
  <si>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</si>
  <si>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</si>
  <si>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</si>
  <si>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</si>
  <si>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</si>
  <si>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</si>
  <si>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</si>
  <si>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</si>
  <si>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</si>
  <si>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</si>
  <si>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</si>
  <si>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</si>
  <si>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</si>
  <si>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</si>
  <si>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</si>
  <si>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</si>
  <si>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</si>
  <si>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</si>
  <si>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</si>
  <si>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</si>
  <si>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</si>
  <si>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</si>
  <si>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</si>
  <si>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</si>
  <si>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</si>
  <si>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</si>
  <si>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</si>
  <si>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</si>
  <si>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</si>
  <si>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</si>
  <si>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</si>
  <si>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</si>
  <si>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</si>
  <si>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</si>
  <si>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</si>
  <si>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</si>
  <si>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</si>
  <si>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</si>
  <si>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</si>
  <si>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</si>
  <si>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</si>
  <si>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</si>
  <si>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</si>
  <si>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</si>
  <si>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</si>
  <si>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</si>
  <si>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</si>
  <si>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</si>
  <si>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</si>
  <si>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</si>
  <si>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</si>
  <si>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</si>
  <si>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</si>
  <si>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</si>
  <si>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</si>
  <si>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</si>
  <si>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</si>
  <si>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</si>
  <si>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</si>
  <si>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</si>
  <si>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</si>
  <si>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</si>
  <si>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</si>
  <si>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</si>
  <si>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</si>
  <si>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</si>
  <si>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</si>
  <si>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</si>
  <si>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</si>
  <si>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</si>
  <si>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</si>
  <si>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</si>
  <si>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</si>
  <si>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</si>
  <si>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</si>
  <si>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</si>
  <si>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</si>
  <si>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</si>
  <si>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</si>
  <si>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</si>
  <si>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</si>
  <si>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</si>
  <si>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</si>
  <si>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</si>
  <si>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</si>
  <si>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</si>
  <si>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</si>
  <si>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</si>
  <si>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</si>
  <si>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</si>
  <si>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</si>
  <si>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</si>
  <si>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</si>
  <si>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</si>
  <si>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</si>
  <si>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</si>
  <si>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</si>
  <si>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</si>
  <si>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</si>
  <si>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</si>
  <si>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</si>
  <si>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</si>
  <si>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</si>
  <si>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</si>
  <si>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</si>
  <si>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</si>
  <si>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</si>
  <si>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</si>
  <si>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</si>
  <si>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</si>
  <si>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</si>
  <si>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</si>
  <si>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</si>
  <si>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</si>
  <si>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</si>
  <si>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</si>
  <si>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</si>
  <si>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</si>
  <si>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</si>
  <si>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</si>
  <si>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</si>
  <si>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</si>
  <si>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</si>
  <si>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</si>
  <si>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</si>
  <si>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</si>
  <si>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</si>
  <si>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</si>
  <si>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</si>
  <si>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</si>
  <si>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</si>
  <si>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</si>
  <si>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</si>
  <si>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</si>
  <si>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</si>
  <si>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</si>
  <si>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</si>
  <si>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</si>
  <si>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</si>
  <si>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</si>
  <si>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</si>
  <si>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</si>
  <si>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</si>
  <si>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</si>
  <si>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</si>
  <si>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</si>
  <si>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</si>
  <si>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</si>
  <si>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</si>
  <si>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</si>
  <si>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</si>
  <si>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</si>
  <si>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</si>
  <si>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</si>
  <si>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</si>
  <si>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</si>
  <si>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</si>
  <si>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</si>
  <si>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</si>
  <si>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</si>
  <si>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</si>
  <si>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</si>
  <si>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</si>
  <si>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</si>
  <si>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</si>
  <si>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</si>
  <si>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</si>
  <si>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</si>
  <si>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</si>
  <si>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</si>
  <si>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</si>
  <si>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</si>
  <si>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</si>
  <si>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</si>
  <si>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</si>
  <si>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</si>
  <si>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</si>
  <si>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</si>
  <si>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</si>
  <si>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</si>
  <si>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</si>
  <si>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</si>
  <si>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</si>
  <si>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</si>
  <si>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</si>
  <si>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</si>
  <si>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</si>
  <si>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</si>
  <si>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</si>
  <si>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</si>
  <si>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</si>
  <si>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</si>
  <si>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</si>
  <si>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</si>
  <si>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</si>
  <si>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</si>
  <si>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</si>
  <si>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</si>
  <si>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</si>
  <si>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</si>
  <si>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</si>
  <si>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</si>
  <si>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</si>
  <si>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</si>
  <si>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</si>
  <si>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</si>
  <si>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</si>
  <si>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</si>
  <si>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</si>
  <si>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</si>
  <si>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</si>
  <si>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</si>
  <si>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</si>
  <si>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</si>
  <si>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</si>
  <si>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</si>
  <si>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</si>
  <si>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</si>
  <si>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</si>
  <si>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</si>
  <si>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</si>
  <si>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</si>
  <si>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</si>
  <si>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</si>
  <si>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</si>
  <si>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</si>
  <si>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</si>
  <si>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</si>
  <si>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</si>
  <si>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</si>
  <si>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</si>
  <si>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</si>
  <si>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</si>
  <si>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</si>
  <si>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</si>
  <si>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</si>
  <si>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</si>
  <si>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</si>
  <si>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</si>
  <si>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</si>
  <si>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</si>
  <si>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</si>
  <si>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</si>
  <si>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</si>
  <si>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</si>
  <si>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</si>
  <si>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</si>
  <si>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</si>
  <si>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</si>
  <si>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</si>
  <si>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</si>
  <si>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</si>
  <si>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</si>
  <si>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</si>
  <si>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</si>
  <si>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</si>
  <si>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</si>
  <si>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</si>
  <si>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</si>
  <si>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</si>
  <si>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</si>
  <si>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</si>
  <si>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</si>
  <si>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</si>
  <si>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</si>
  <si>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</si>
  <si>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</si>
  <si>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</si>
  <si>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</si>
  <si>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</si>
  <si>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</si>
  <si>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</si>
  <si>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</si>
  <si>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</si>
  <si>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</si>
  <si>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</si>
  <si>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</si>
  <si>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</si>
  <si>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</si>
  <si>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</si>
  <si>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</si>
  <si>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</si>
  <si>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</si>
  <si>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</si>
  <si>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</si>
  <si>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</si>
  <si>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</si>
  <si>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</si>
  <si>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</si>
  <si>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</si>
  <si>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</si>
  <si>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</si>
  <si>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</si>
  <si>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</si>
  <si>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</si>
  <si>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</si>
  <si>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</si>
  <si>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</si>
  <si>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</si>
  <si>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</si>
  <si>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</si>
  <si>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</si>
  <si>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</si>
  <si>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</si>
  <si>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</si>
  <si>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</si>
  <si>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</si>
  <si>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</si>
  <si>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</si>
  <si>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</si>
  <si>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</si>
  <si>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</si>
  <si>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</si>
  <si>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</si>
  <si>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</si>
  <si>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</si>
  <si>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</si>
  <si>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</si>
  <si>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</si>
  <si>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</si>
  <si>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</si>
  <si>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</si>
  <si>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</si>
  <si>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</si>
  <si>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</si>
  <si>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</si>
  <si>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</si>
  <si>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</si>
  <si>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</si>
  <si>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</si>
  <si>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</si>
  <si>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</si>
  <si>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</si>
  <si>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</si>
  <si>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</si>
  <si>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</si>
  <si>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</si>
  <si>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</si>
  <si>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</si>
  <si>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</si>
  <si>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</si>
  <si>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</si>
  <si>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</si>
  <si>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</si>
  <si>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</si>
  <si>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</si>
  <si>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</si>
  <si>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</si>
  <si>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</si>
  <si>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</si>
  <si>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</si>
  <si>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</si>
  <si>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</si>
  <si>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</si>
  <si>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</si>
  <si>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</si>
  <si>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</si>
  <si>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</si>
  <si>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</si>
  <si>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</si>
  <si>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</si>
  <si>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</si>
  <si>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</si>
  <si>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</si>
  <si>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</si>
  <si>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</si>
  <si>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</si>
  <si>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</si>
  <si>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</si>
  <si>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</si>
  <si>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</si>
  <si>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</si>
  <si>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</si>
  <si>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</si>
  <si>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</si>
  <si>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</si>
  <si>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</si>
  <si>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</si>
  <si>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</si>
  <si>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</si>
  <si>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</si>
  <si>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</si>
  <si>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</si>
  <si>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</si>
  <si>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</si>
  <si>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</si>
  <si>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</si>
  <si>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</si>
  <si>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</si>
  <si>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</si>
  <si>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</si>
  <si>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</si>
  <si>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</si>
  <si>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</si>
  <si>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</si>
  <si>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</si>
  <si>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</si>
  <si>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</si>
  <si>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</si>
  <si>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</si>
  <si>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</si>
  <si>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</si>
  <si>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</si>
  <si>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</si>
  <si>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</si>
  <si>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</si>
  <si>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</si>
  <si>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</si>
  <si>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</si>
  <si>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</si>
  <si>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</si>
  <si>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</si>
  <si>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</si>
  <si>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</si>
  <si>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</si>
  <si>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</si>
  <si>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</si>
  <si>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</si>
  <si>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</si>
  <si>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</si>
  <si>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</si>
  <si>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</si>
  <si>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</si>
  <si>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</si>
  <si>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</si>
  <si>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</si>
  <si>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</si>
  <si>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</si>
  <si>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</si>
  <si>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</si>
  <si>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</si>
  <si>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</si>
  <si>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</si>
  <si>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</si>
  <si>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</si>
  <si>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</si>
  <si>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</si>
  <si>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</si>
  <si>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</si>
  <si>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</si>
  <si>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</si>
  <si>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</si>
  <si>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</si>
  <si>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</si>
  <si>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</si>
  <si>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</si>
  <si>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</si>
  <si>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</si>
  <si>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</si>
  <si>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</si>
  <si>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</si>
  <si>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</si>
  <si>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</si>
  <si>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</si>
  <si>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</si>
  <si>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</si>
  <si>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</si>
  <si>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</si>
  <si>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</si>
  <si>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</si>
  <si>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</si>
  <si>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</si>
  <si>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</si>
  <si>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</si>
  <si>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</si>
  <si>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</si>
  <si>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</si>
  <si>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</si>
  <si>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</si>
  <si>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</si>
  <si>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</si>
  <si>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</si>
  <si>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</si>
  <si>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</si>
  <si>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</si>
  <si>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</si>
  <si>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</si>
  <si>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</si>
  <si>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</si>
  <si>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</si>
  <si>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</si>
  <si>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</si>
  <si>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</si>
  <si>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</si>
  <si>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</si>
  <si>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</si>
  <si>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</si>
  <si>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</si>
  <si>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</si>
  <si>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</si>
  <si>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</si>
  <si>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</si>
  <si>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</si>
  <si>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</si>
  <si>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</si>
  <si>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</si>
  <si>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</si>
  <si>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</si>
  <si>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</si>
  <si>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</si>
  <si>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</si>
  <si>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</si>
  <si>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</si>
  <si>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</si>
  <si>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</si>
  <si>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</si>
  <si>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</si>
  <si>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</si>
  <si>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</si>
  <si>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</si>
  <si>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</si>
  <si>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</si>
  <si>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</si>
  <si>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</si>
  <si>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</si>
  <si>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</si>
  <si>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</si>
  <si>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</si>
  <si>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</si>
  <si>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</si>
  <si>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</si>
  <si>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</si>
  <si>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</si>
  <si>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</si>
  <si>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</si>
  <si>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</si>
  <si>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</si>
  <si>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</si>
  <si>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</si>
  <si>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</si>
  <si>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</si>
  <si>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</si>
  <si>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</si>
  <si>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</si>
  <si>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</si>
  <si>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</si>
  <si>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</si>
  <si>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</si>
  <si>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</si>
  <si>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</si>
  <si>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</si>
  <si>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</si>
  <si>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</si>
  <si>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</si>
  <si>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</si>
  <si>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</si>
  <si>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</si>
  <si>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</si>
  <si>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</si>
  <si>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</si>
  <si>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</si>
  <si>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</si>
  <si>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</si>
  <si>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</si>
  <si>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</si>
  <si>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</si>
  <si>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</si>
  <si>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</si>
  <si>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</si>
  <si>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</si>
  <si>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</si>
  <si>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</si>
  <si>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</si>
  <si>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</si>
  <si>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</si>
  <si>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</si>
  <si>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</si>
  <si>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</si>
  <si>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</si>
  <si>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</si>
  <si>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</si>
  <si>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</si>
  <si>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</si>
  <si>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</si>
  <si>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</si>
  <si>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</si>
  <si>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</si>
  <si>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</si>
  <si>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</si>
  <si>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</si>
  <si>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</si>
  <si>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</si>
  <si>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</si>
  <si>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</si>
  <si>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</si>
  <si>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</si>
  <si>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</si>
  <si>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</si>
  <si>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</si>
  <si>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</si>
  <si>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</si>
  <si>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</si>
  <si>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</si>
  <si>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</si>
  <si>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</si>
  <si>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</si>
  <si>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</si>
  <si>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</si>
  <si>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</si>
  <si>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</si>
  <si>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</si>
  <si>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</si>
  <si>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</si>
  <si>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</si>
  <si>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</si>
  <si>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</si>
  <si>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</si>
  <si>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</si>
  <si>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</si>
  <si>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</si>
  <si>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</si>
  <si>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</si>
  <si>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</si>
  <si>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</si>
  <si>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</si>
  <si>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</si>
  <si>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</si>
  <si>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</si>
  <si>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</si>
  <si>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</si>
  <si>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</si>
  <si>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</si>
  <si>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</si>
  <si>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</si>
  <si>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</si>
  <si>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</si>
  <si>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</si>
  <si>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</si>
  <si>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</si>
  <si>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</si>
  <si>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</si>
  <si>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</si>
  <si>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</si>
  <si>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</si>
  <si>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</si>
  <si>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</si>
  <si>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</si>
  <si>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</si>
  <si>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</si>
  <si>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</si>
  <si>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</si>
  <si>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</si>
  <si>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</si>
  <si>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</si>
  <si>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</si>
  <si>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</si>
  <si>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</si>
  <si>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</si>
  <si>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</si>
  <si>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</si>
  <si>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</si>
  <si>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</si>
  <si>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</si>
  <si>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</si>
  <si>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</si>
  <si>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</si>
  <si>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</si>
  <si>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</si>
  <si>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</si>
  <si>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</si>
  <si>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</si>
  <si>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</si>
  <si>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</si>
  <si>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</si>
  <si>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</si>
  <si>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</si>
  <si>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</si>
  <si>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</si>
  <si>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</si>
  <si>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</si>
  <si>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</si>
  <si>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</si>
  <si>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</si>
  <si>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</si>
  <si>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</si>
  <si>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</si>
  <si>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</si>
  <si>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</si>
  <si>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</si>
  <si>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</si>
  <si>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</si>
  <si>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</si>
  <si>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</si>
  <si>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</si>
  <si>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</si>
  <si>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</si>
  <si>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</si>
  <si>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</si>
  <si>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</si>
  <si>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</si>
  <si>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</si>
  <si>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</si>
  <si>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</si>
  <si>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</si>
  <si>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</si>
  <si>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</si>
  <si>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</si>
  <si>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</si>
  <si>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</si>
  <si>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</si>
  <si>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</si>
  <si>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</si>
  <si>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</si>
  <si>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</si>
  <si>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</si>
  <si>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</si>
  <si>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</si>
  <si>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</si>
  <si>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</si>
  <si>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</si>
  <si>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</si>
  <si>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</si>
  <si>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</si>
  <si>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</si>
  <si>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</si>
  <si>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</si>
  <si>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</si>
  <si>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</si>
  <si>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</si>
  <si>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</si>
  <si>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</si>
  <si>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</si>
  <si>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</si>
  <si>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</si>
  <si>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</si>
  <si>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</si>
  <si>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</si>
  <si>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</si>
  <si>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</si>
  <si>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</si>
  <si>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</si>
  <si>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</si>
  <si>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</si>
  <si>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</si>
  <si>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</si>
  <si>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</si>
  <si>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</si>
  <si>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</si>
  <si>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</si>
  <si>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</si>
  <si>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</si>
  <si>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</si>
  <si>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</si>
  <si>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</si>
  <si>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</si>
  <si>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</si>
  <si>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</si>
  <si>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</si>
  <si>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</si>
  <si>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</si>
  <si>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</si>
  <si>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</si>
  <si>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</si>
  <si>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</si>
  <si>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</si>
  <si>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</si>
  <si>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</si>
  <si>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</si>
  <si>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</si>
  <si>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</si>
  <si>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</si>
  <si>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</si>
  <si>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</si>
  <si>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</si>
  <si>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</si>
  <si>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</si>
  <si>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</si>
  <si>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</si>
  <si>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</si>
  <si>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</si>
  <si>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</si>
  <si>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</si>
  <si>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</si>
  <si>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</si>
  <si>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</si>
  <si>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</si>
  <si>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</si>
  <si>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</si>
  <si>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</si>
  <si>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</si>
  <si>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</si>
  <si>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</si>
  <si>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</si>
  <si>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</si>
  <si>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</si>
  <si>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</si>
  <si>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</si>
  <si>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</si>
  <si>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</si>
  <si>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</si>
  <si>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</si>
  <si>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</si>
  <si>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</si>
  <si>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</si>
  <si>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</si>
  <si>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</si>
  <si>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</si>
  <si>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</si>
  <si>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</si>
  <si>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</si>
  <si>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</si>
  <si>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</si>
  <si>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</si>
  <si>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</si>
  <si>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</si>
  <si>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</si>
  <si>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</si>
  <si>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</si>
  <si>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</si>
  <si>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</si>
  <si>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</si>
  <si>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</si>
  <si>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</si>
  <si>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</si>
  <si>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</si>
  <si>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</si>
  <si>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</si>
  <si>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</si>
  <si>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</si>
  <si>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</si>
  <si>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</si>
  <si>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</si>
  <si>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</si>
  <si>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</si>
  <si>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</si>
  <si>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</si>
  <si>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</si>
  <si>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</si>
  <si>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</si>
  <si>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</si>
  <si>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</si>
  <si>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</si>
  <si>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</si>
  <si>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</si>
  <si>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</si>
  <si>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</si>
  <si>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</si>
  <si>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</si>
  <si>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</si>
  <si>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</si>
  <si>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</si>
  <si>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</si>
  <si>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</si>
  <si>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</si>
  <si>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</si>
  <si>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</si>
  <si>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</si>
  <si>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</si>
  <si>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</si>
  <si>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</si>
  <si>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</si>
  <si>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</si>
  <si>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</si>
  <si>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</si>
  <si>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</si>
  <si>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</si>
  <si>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</si>
  <si>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</si>
  <si>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</si>
  <si>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</si>
  <si>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</si>
  <si>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</si>
  <si>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</si>
  <si>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</si>
  <si>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</si>
  <si>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</si>
  <si>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</si>
  <si>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</si>
  <si>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</si>
  <si>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</si>
  <si>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</si>
  <si>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</si>
  <si>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</si>
  <si>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</si>
  <si>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</si>
  <si>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</si>
  <si>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</si>
  <si>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</si>
  <si>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</si>
  <si>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</si>
  <si>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</si>
  <si>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</si>
  <si>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</si>
  <si>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</si>
  <si>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</si>
  <si>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</si>
  <si>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</si>
  <si>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</si>
  <si>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</si>
  <si>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</si>
  <si>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</si>
  <si>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</si>
  <si>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</si>
  <si>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</si>
  <si>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</si>
  <si>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</si>
  <si>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</si>
  <si>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</si>
  <si>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</si>
  <si>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</si>
  <si>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</si>
  <si>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</si>
  <si>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</si>
  <si>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</si>
  <si>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</si>
  <si>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</si>
  <si>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</si>
  <si>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</si>
  <si>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</si>
  <si>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</si>
  <si>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</si>
  <si>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</si>
  <si>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</si>
  <si>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</si>
  <si>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</si>
  <si>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</si>
  <si>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</si>
  <si>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</si>
  <si>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</si>
  <si>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</si>
  <si>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</si>
  <si>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</si>
  <si>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</si>
  <si>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</si>
  <si>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</si>
  <si>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</si>
  <si>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</si>
  <si>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</si>
  <si>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</si>
  <si>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</si>
  <si>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</si>
  <si>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</si>
  <si>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</si>
  <si>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</si>
  <si>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</si>
  <si>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</si>
  <si>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</si>
  <si>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</si>
  <si>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</si>
  <si>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</si>
  <si>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</si>
  <si>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</si>
  <si>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</si>
  <si>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</si>
  <si>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</si>
  <si>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</si>
  <si>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</si>
  <si>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</si>
  <si>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</si>
  <si>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</si>
  <si>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</si>
  <si>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</si>
  <si>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</si>
  <si>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</si>
  <si>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</si>
  <si>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</si>
  <si>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</si>
  <si>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</si>
  <si>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</si>
  <si>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</si>
  <si>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</si>
  <si>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</si>
  <si>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</si>
  <si>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</si>
  <si>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</si>
  <si>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</si>
  <si>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</si>
  <si>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</si>
  <si>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</si>
  <si>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</si>
  <si>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</si>
  <si>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</si>
  <si>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</si>
  <si>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</si>
  <si>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</si>
  <si>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</si>
  <si>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</si>
  <si>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</si>
  <si>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</si>
  <si>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</si>
  <si>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</si>
  <si>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</si>
  <si>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</si>
  <si>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</si>
  <si>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</si>
  <si>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</si>
  <si>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</si>
  <si>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</si>
  <si>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</si>
  <si>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</si>
  <si>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</si>
  <si>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</si>
  <si>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</si>
  <si>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</si>
  <si>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</si>
  <si>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</si>
  <si>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</si>
  <si>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</si>
  <si>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</si>
  <si>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</si>
  <si>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</si>
  <si>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</si>
  <si>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</si>
  <si>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</si>
  <si>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</si>
  <si>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</si>
  <si>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</si>
  <si>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</si>
  <si>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</si>
  <si>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</si>
  <si>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</si>
  <si>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</si>
  <si>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</si>
  <si>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</si>
  <si>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</si>
  <si>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</si>
  <si>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</si>
  <si>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</si>
  <si>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</si>
  <si>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</si>
  <si>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</si>
  <si>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</si>
  <si>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</si>
  <si>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</si>
  <si>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</si>
  <si>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</si>
  <si>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</si>
  <si>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</si>
  <si>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</si>
  <si>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</si>
  <si>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</si>
  <si>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</si>
  <si>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</si>
  <si>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</si>
  <si>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</si>
  <si>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</si>
  <si>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</si>
  <si>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</si>
  <si>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</si>
  <si>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</si>
  <si>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</si>
  <si>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</si>
  <si>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</si>
  <si>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</si>
  <si>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</si>
  <si>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</si>
  <si>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</si>
  <si>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</si>
  <si>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</si>
  <si>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</si>
  <si>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</si>
  <si>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</si>
  <si>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</si>
  <si>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</si>
  <si>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</si>
  <si>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</si>
  <si>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</si>
  <si>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</si>
  <si>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</si>
  <si>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</si>
  <si>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</si>
  <si>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</si>
  <si>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</si>
  <si>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</si>
  <si>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</si>
  <si>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</si>
  <si>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</si>
  <si>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</si>
  <si>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</si>
  <si>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</si>
  <si>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</si>
  <si>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</si>
  <si>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</si>
  <si>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</si>
  <si>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</si>
  <si>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</si>
  <si>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</si>
  <si>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</si>
  <si>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</si>
  <si>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</si>
  <si>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</si>
  <si>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</si>
  <si>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</si>
  <si>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</si>
  <si>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</si>
  <si>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</si>
  <si>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</si>
  <si>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</si>
  <si>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</si>
  <si>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</si>
  <si>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</si>
  <si>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</si>
  <si>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</si>
  <si>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</si>
  <si>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</si>
  <si>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</si>
  <si>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</si>
  <si>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</si>
  <si>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</si>
  <si>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</si>
  <si>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</si>
  <si>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</si>
  <si>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</si>
  <si>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</si>
  <si>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</si>
  <si>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</si>
  <si>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</si>
  <si>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</si>
  <si>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</si>
  <si>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</si>
  <si>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</si>
  <si>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</si>
  <si>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</si>
  <si>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</si>
  <si>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</si>
  <si>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</si>
  <si>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</si>
  <si>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</si>
  <si>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</si>
  <si>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</si>
  <si>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</si>
  <si>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</si>
  <si>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</si>
  <si>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</si>
  <si>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</si>
  <si>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</si>
  <si>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</si>
  <si>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</si>
  <si>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</si>
  <si>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</si>
  <si>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</si>
  <si>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</si>
  <si>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</si>
  <si>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</si>
  <si>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</si>
  <si>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</si>
  <si>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</si>
  <si>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</si>
  <si>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</si>
  <si>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</si>
  <si>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</si>
  <si>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</si>
  <si>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</si>
  <si>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</si>
  <si>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</si>
  <si>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</si>
  <si>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</si>
  <si>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</si>
  <si>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</si>
  <si>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</si>
  <si>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</si>
  <si>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</si>
  <si>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</si>
  <si>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</si>
  <si>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</si>
  <si>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</si>
  <si>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</si>
  <si>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</si>
  <si>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</si>
  <si>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</si>
  <si>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</si>
  <si>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</si>
  <si>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</si>
  <si>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</si>
  <si>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</si>
  <si>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</si>
  <si>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</si>
  <si>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</si>
  <si>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</si>
  <si>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</si>
  <si>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</si>
  <si>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</si>
  <si>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</si>
  <si>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</si>
  <si>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</si>
  <si>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</si>
  <si>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</si>
  <si>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</si>
  <si>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</si>
  <si>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</si>
  <si>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</si>
  <si>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</si>
  <si>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</si>
  <si>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</si>
  <si>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</si>
  <si>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</si>
  <si>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</si>
  <si>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</si>
  <si>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</si>
  <si>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</si>
  <si>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</si>
  <si>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</si>
  <si>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</si>
  <si>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</si>
  <si>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</si>
  <si>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</si>
  <si>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</si>
  <si>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</si>
  <si>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</si>
  <si>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</si>
  <si>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</si>
  <si>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</si>
  <si>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</si>
  <si>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</si>
  <si>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</si>
  <si>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</si>
  <si>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</si>
  <si>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</si>
  <si>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</si>
  <si>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</si>
  <si>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</si>
  <si>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</si>
  <si>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</si>
  <si>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</si>
  <si>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</si>
  <si>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</si>
  <si>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</si>
  <si>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</si>
  <si>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</si>
  <si>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</si>
  <si>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</si>
  <si>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</si>
  <si>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</si>
  <si>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</si>
  <si>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</si>
  <si>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</si>
  <si>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</si>
  <si>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</si>
  <si>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</si>
  <si>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</si>
  <si>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</si>
  <si>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</si>
  <si>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</si>
  <si>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</si>
  <si>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</si>
  <si>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</si>
  <si>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</si>
  <si>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</si>
  <si>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</si>
  <si>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</si>
  <si>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</si>
  <si>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</si>
  <si>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</si>
  <si>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</si>
  <si>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</si>
  <si>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</si>
  <si>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</si>
  <si>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</si>
  <si>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</si>
  <si>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</si>
  <si>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</si>
  <si>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</si>
  <si>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</si>
  <si>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</si>
  <si>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</si>
  <si>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</si>
  <si>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</si>
  <si>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</si>
  <si>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</si>
  <si>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</si>
  <si>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</si>
  <si>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</si>
  <si>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</si>
  <si>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</si>
  <si>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</si>
  <si>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</si>
  <si>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</si>
  <si>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</si>
  <si>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</si>
  <si>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</si>
  <si>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</si>
  <si>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</si>
  <si>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</si>
  <si>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</si>
  <si>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</si>
  <si>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</si>
  <si>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</si>
  <si>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</si>
  <si>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</si>
  <si>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</si>
  <si>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</si>
  <si>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</si>
  <si>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</si>
  <si>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</si>
  <si>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</si>
  <si>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</si>
  <si>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</si>
  <si>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</si>
  <si>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</si>
  <si>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</si>
  <si>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</si>
  <si>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</si>
  <si>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</si>
  <si>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</si>
  <si>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</si>
  <si>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</si>
  <si>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</si>
  <si>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</si>
  <si>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</si>
  <si>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</si>
  <si>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</si>
  <si>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</si>
  <si>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</si>
  <si>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</si>
  <si>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</si>
  <si>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</si>
  <si>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</si>
  <si>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</si>
  <si>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</si>
  <si>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</si>
  <si>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</si>
  <si>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</si>
  <si>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</si>
  <si>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</si>
  <si>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</si>
  <si>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</si>
  <si>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</si>
  <si>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</si>
  <si>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</si>
  <si>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</si>
  <si>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</si>
  <si>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</si>
  <si>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</si>
  <si>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</si>
  <si>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</si>
  <si>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</si>
  <si>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</si>
  <si>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</si>
  <si>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</si>
  <si>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</si>
  <si>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</si>
  <si>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</si>
  <si>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</si>
  <si>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</si>
  <si>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</si>
  <si>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</si>
  <si>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</si>
  <si>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</si>
  <si>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</si>
  <si>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</si>
  <si>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</si>
  <si>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</si>
  <si>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</si>
  <si>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</si>
  <si>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</si>
  <si>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</si>
  <si>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</si>
  <si>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</si>
  <si>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</si>
  <si>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</si>
  <si>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</si>
  <si>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</si>
  <si>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</si>
  <si>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</si>
  <si>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</si>
  <si>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</si>
  <si>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</si>
  <si>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</si>
  <si>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</si>
  <si>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</si>
  <si>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</si>
  <si>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</si>
  <si>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</si>
  <si>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</si>
  <si>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</si>
  <si>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</si>
  <si>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</si>
  <si>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</si>
  <si>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</si>
  <si>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</si>
  <si>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</si>
  <si>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</si>
  <si>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</si>
  <si>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</si>
  <si>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</si>
  <si>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</si>
  <si>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</si>
  <si>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</si>
  <si>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</si>
  <si>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</si>
  <si>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</si>
  <si>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</si>
  <si>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</si>
  <si>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</si>
  <si>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</si>
  <si>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</si>
  <si>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</si>
  <si>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</si>
  <si>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</si>
  <si>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</si>
  <si>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</si>
  <si>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</si>
  <si>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</si>
  <si>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</si>
  <si>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</si>
  <si>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</si>
  <si>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</si>
  <si>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</si>
  <si>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</si>
  <si>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</si>
  <si>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</si>
  <si>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</si>
  <si>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</si>
  <si>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</si>
  <si>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</si>
  <si>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</si>
  <si>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</si>
  <si>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</si>
  <si>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</si>
  <si>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</si>
  <si>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</si>
  <si>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</si>
  <si>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</si>
  <si>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</si>
  <si>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</si>
  <si>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</si>
  <si>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</si>
  <si>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</si>
  <si>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</si>
  <si>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</si>
  <si>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</si>
  <si>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</si>
  <si>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</si>
  <si>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</si>
  <si>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</si>
  <si>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</si>
  <si>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</si>
  <si>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</si>
  <si>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</si>
  <si>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</si>
  <si>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</si>
  <si>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</si>
  <si>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</si>
  <si>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</si>
  <si>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</si>
  <si>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</si>
  <si>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</si>
  <si>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</si>
  <si>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</si>
  <si>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</si>
  <si>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</si>
  <si>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</si>
  <si>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</si>
  <si>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</si>
  <si>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</si>
  <si>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</si>
  <si>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</si>
  <si>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</si>
  <si>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</si>
  <si>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</si>
  <si>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</si>
  <si>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</si>
  <si>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</si>
  <si>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</si>
  <si>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</si>
  <si>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</si>
  <si>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</si>
  <si>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</si>
  <si>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</si>
  <si>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</si>
  <si>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</si>
  <si>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</si>
  <si>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</si>
  <si>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</si>
  <si>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</si>
  <si>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</si>
  <si>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</si>
  <si>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</si>
  <si>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</si>
  <si>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</si>
  <si>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</si>
  <si>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</si>
  <si>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</si>
  <si>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</si>
  <si>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</si>
  <si>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</si>
  <si>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</si>
  <si>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</si>
  <si>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</si>
  <si>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</si>
  <si>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</si>
  <si>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</si>
  <si>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</si>
  <si>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</si>
  <si>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</si>
  <si>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</si>
  <si>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</si>
  <si>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</si>
  <si>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</si>
  <si>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</si>
  <si>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</si>
  <si>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</si>
  <si>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</si>
  <si>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</si>
  <si>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</si>
  <si>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</si>
  <si>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</si>
  <si>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</si>
  <si>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</si>
  <si>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</si>
  <si>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</si>
  <si>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</si>
  <si>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</si>
  <si>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</si>
  <si>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</si>
  <si>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</si>
  <si>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</si>
  <si>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</si>
  <si>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</si>
  <si>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</si>
  <si>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</si>
  <si>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</si>
  <si>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</si>
  <si>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</si>
  <si>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</si>
  <si>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</si>
  <si>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</si>
  <si>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</si>
  <si>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</si>
  <si>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</si>
  <si>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</si>
  <si>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</si>
  <si>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</si>
  <si>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</si>
  <si>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</si>
  <si>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</si>
  <si>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</si>
  <si>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</si>
  <si>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</si>
  <si>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</si>
  <si>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</si>
  <si>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</si>
  <si>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</si>
  <si>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</si>
  <si>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</si>
  <si>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</si>
  <si>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</si>
  <si>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</si>
  <si>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</si>
  <si>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</si>
  <si>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</si>
  <si>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</si>
  <si>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</si>
  <si>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</si>
  <si>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</si>
  <si>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</si>
  <si>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</si>
  <si>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</si>
  <si>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</si>
  <si>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</si>
  <si>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</si>
  <si>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</si>
  <si>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</si>
  <si>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</si>
  <si>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</si>
  <si>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</si>
  <si>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</si>
  <si>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</si>
  <si>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</si>
  <si>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</si>
  <si>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</si>
  <si>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</si>
  <si>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</si>
  <si>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</si>
  <si>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</si>
  <si>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</si>
  <si>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</si>
  <si>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</si>
  <si>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</si>
  <si>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</si>
  <si>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</si>
  <si>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</si>
  <si>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</si>
  <si>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</si>
  <si>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</si>
  <si>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</si>
  <si>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</si>
  <si>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</si>
  <si>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</si>
  <si>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</si>
  <si>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</si>
  <si>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</si>
  <si>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</si>
  <si>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</si>
  <si>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</si>
  <si>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</si>
  <si>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</si>
  <si>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</si>
  <si>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</si>
  <si>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</si>
  <si>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</si>
  <si>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</si>
  <si>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</si>
  <si>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</si>
  <si>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</si>
  <si>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</si>
  <si>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</si>
  <si>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</si>
  <si>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</si>
  <si>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</si>
  <si>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</si>
  <si>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</si>
  <si>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</si>
  <si>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</si>
  <si>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</si>
  <si>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</si>
  <si>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</si>
  <si>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</si>
  <si>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</si>
  <si>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</si>
  <si>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</si>
  <si>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</si>
  <si>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</si>
  <si>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</si>
  <si>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</si>
  <si>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</si>
  <si>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</si>
  <si>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</si>
  <si>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</si>
  <si>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</si>
  <si>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</si>
  <si>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</si>
  <si>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</si>
  <si>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</si>
  <si>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</si>
  <si>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</si>
  <si>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</si>
  <si>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</si>
  <si>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</si>
  <si>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</si>
  <si>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</si>
  <si>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</si>
  <si>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</si>
  <si>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</si>
  <si>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</si>
  <si>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</si>
  <si>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</si>
  <si>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</si>
  <si>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</si>
  <si>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</si>
  <si>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</si>
  <si>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</si>
  <si>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</si>
  <si>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</si>
  <si>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</si>
  <si>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</si>
  <si>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</si>
  <si>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</si>
  <si>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</si>
  <si>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</si>
  <si>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</si>
  <si>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</si>
  <si>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</si>
  <si>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</si>
  <si>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</si>
  <si>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</si>
  <si>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</si>
  <si>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</si>
  <si>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</si>
  <si>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</si>
  <si>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</si>
  <si>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</si>
  <si>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</si>
  <si>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</si>
  <si>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</si>
  <si>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</si>
  <si>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</si>
  <si>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</si>
  <si>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</si>
  <si>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</si>
  <si>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</si>
  <si>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</si>
  <si>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</si>
  <si>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</si>
  <si>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</si>
  <si>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</si>
  <si>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</si>
  <si>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</si>
  <si>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</si>
  <si>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</si>
  <si>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</si>
  <si>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</si>
  <si>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</si>
  <si>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</si>
  <si>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</si>
  <si>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</si>
  <si>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</si>
  <si>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</si>
  <si>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</si>
  <si>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</si>
  <si>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</si>
  <si>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</si>
  <si>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</si>
  <si>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</si>
  <si>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</si>
  <si>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</si>
  <si>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</si>
  <si>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</si>
  <si>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</si>
  <si>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</si>
  <si>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</si>
  <si>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</si>
  <si>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</si>
  <si>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</si>
  <si>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</si>
  <si>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</si>
  <si>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</si>
  <si>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</si>
  <si>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</si>
  <si>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</si>
  <si>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</si>
  <si>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</si>
  <si>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</si>
  <si>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</si>
  <si>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</si>
  <si>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</si>
  <si>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</si>
  <si>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</si>
  <si>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</si>
  <si>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</si>
  <si>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</si>
  <si>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</si>
  <si>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</si>
  <si>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</si>
  <si>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</si>
  <si>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</si>
  <si>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</si>
  <si>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</si>
  <si>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</si>
  <si>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</si>
  <si>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</si>
  <si>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</si>
  <si>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</si>
  <si>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</si>
  <si>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</si>
  <si>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</si>
  <si>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</si>
  <si>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</si>
  <si>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</si>
  <si>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</si>
  <si>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</si>
  <si>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</si>
  <si>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</si>
  <si>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</si>
  <si>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</si>
  <si>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</si>
  <si>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</si>
  <si>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</si>
  <si>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</si>
  <si>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</si>
  <si>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</si>
  <si>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</si>
  <si>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</si>
  <si>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</si>
  <si>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</si>
  <si>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</si>
  <si>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</si>
  <si>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</si>
  <si>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</si>
  <si>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</si>
  <si>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</si>
  <si>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</si>
  <si>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</si>
  <si>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</si>
  <si>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</si>
  <si>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</si>
  <si>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</si>
  <si>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</si>
  <si>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</si>
  <si>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</si>
  <si>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</si>
  <si>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</si>
  <si>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</si>
  <si>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</si>
  <si>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</si>
  <si>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</si>
  <si>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</si>
  <si>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</si>
  <si>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</si>
  <si>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</si>
  <si>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</si>
  <si>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</si>
  <si>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</si>
  <si>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</si>
  <si>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</si>
  <si>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</si>
  <si>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</si>
  <si>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</si>
  <si>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</si>
  <si>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</si>
  <si>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</si>
  <si>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</si>
  <si>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</si>
  <si>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</si>
  <si>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</si>
  <si>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</si>
  <si>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</si>
  <si>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</si>
  <si>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</si>
  <si>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</si>
  <si>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</si>
  <si>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</si>
  <si>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</si>
  <si>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</si>
  <si>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</si>
  <si>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</si>
  <si>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</si>
  <si>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</si>
  <si>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</si>
  <si>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</si>
  <si>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</si>
  <si>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</si>
  <si>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</si>
  <si>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</si>
  <si>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</si>
  <si>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</si>
  <si>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</si>
  <si>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</si>
  <si>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</si>
  <si>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</si>
  <si>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</si>
  <si>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</si>
  <si>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</si>
  <si>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</si>
  <si>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</si>
  <si>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</si>
  <si>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</si>
  <si>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</si>
  <si>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</si>
  <si>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</si>
  <si>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</si>
  <si>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</si>
  <si>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</si>
  <si>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</si>
  <si>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</si>
  <si>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</si>
  <si>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</si>
  <si>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</si>
  <si>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</si>
  <si>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</si>
  <si>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</si>
  <si>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</si>
  <si>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</si>
  <si>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</si>
  <si>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</si>
  <si>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</si>
  <si>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</si>
  <si>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</si>
  <si>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</si>
  <si>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</si>
  <si>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</si>
  <si>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</si>
  <si>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</si>
  <si>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</si>
  <si>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</si>
  <si>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</si>
  <si>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</si>
  <si>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</si>
  <si>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</si>
  <si>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</si>
  <si>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</si>
  <si>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</si>
  <si>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</si>
  <si>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</si>
  <si>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</si>
  <si>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</si>
  <si>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</si>
  <si>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</si>
  <si>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</si>
  <si>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</si>
  <si>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</si>
  <si>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</si>
  <si>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</si>
  <si>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</si>
  <si>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</si>
  <si>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</si>
  <si>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</si>
  <si>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</si>
  <si>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</si>
  <si>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</si>
  <si>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</si>
  <si>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</si>
  <si>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</si>
  <si>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</si>
  <si>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</si>
  <si>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</si>
  <si>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</si>
  <si>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</si>
  <si>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</si>
  <si>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</si>
  <si>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</si>
  <si>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</si>
  <si>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</si>
  <si>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</si>
  <si>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</si>
  <si>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</si>
  <si>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</si>
  <si>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</si>
  <si>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</si>
  <si>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</si>
  <si>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</si>
  <si>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</si>
  <si>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</si>
  <si>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</si>
  <si>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</si>
  <si>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</si>
  <si>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</si>
  <si>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</si>
  <si>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</si>
  <si>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</si>
  <si>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</si>
  <si>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</si>
  <si>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</si>
  <si>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</si>
  <si>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</si>
  <si>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</si>
  <si>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</si>
  <si>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</si>
  <si>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</si>
  <si>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</si>
  <si>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</si>
  <si>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</si>
  <si>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</si>
  <si>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</si>
  <si>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</si>
  <si>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</si>
  <si>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</si>
  <si>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</si>
  <si>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</si>
  <si>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</si>
  <si>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</si>
  <si>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</si>
  <si>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</si>
  <si>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</si>
  <si>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</si>
  <si>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</si>
  <si>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</si>
  <si>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</si>
  <si>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</si>
  <si>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</si>
  <si>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</si>
  <si>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</si>
  <si>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</si>
  <si>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</si>
  <si>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</si>
  <si>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</si>
  <si>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</si>
  <si>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</si>
  <si>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</si>
  <si>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</si>
  <si>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</si>
  <si>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</si>
  <si>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</si>
  <si>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</si>
  <si>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</si>
  <si>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</si>
  <si>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</si>
  <si>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</si>
  <si>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</si>
  <si>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</si>
  <si>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</si>
  <si>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</si>
  <si>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</si>
  <si>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</si>
  <si>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</si>
  <si>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</si>
  <si>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</si>
  <si>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</si>
  <si>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</si>
  <si>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</si>
  <si>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</si>
  <si>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</si>
  <si>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</si>
  <si>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</si>
  <si>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</si>
  <si>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</si>
  <si>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</si>
  <si>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</si>
  <si>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</si>
  <si>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</si>
  <si>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</si>
  <si>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</si>
  <si>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</si>
  <si>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</si>
  <si>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</si>
  <si>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</si>
  <si>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</si>
  <si>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</si>
  <si>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</si>
  <si>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</si>
  <si>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</si>
  <si>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</si>
  <si>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</si>
  <si>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</si>
  <si>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</si>
  <si>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</si>
  <si>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</si>
  <si>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</si>
  <si>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</si>
  <si>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</si>
  <si>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</si>
  <si>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</si>
  <si>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</si>
  <si>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</si>
  <si>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</si>
  <si>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</si>
  <si>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</si>
  <si>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</si>
  <si>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</si>
  <si>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</si>
  <si>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</si>
  <si>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</si>
  <si>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</si>
  <si>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</si>
  <si>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</si>
  <si>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</si>
  <si>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</si>
  <si>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</si>
  <si>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</si>
  <si>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</si>
  <si>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</si>
  <si>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</si>
  <si>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</si>
  <si>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</si>
  <si>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</si>
  <si>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</si>
  <si>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</si>
  <si>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</si>
  <si>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</si>
  <si>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</si>
  <si>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</si>
  <si>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</si>
  <si>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</si>
  <si>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</si>
  <si>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</si>
  <si>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</si>
  <si>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</si>
  <si>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</si>
  <si>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</si>
  <si>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</si>
  <si>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</si>
  <si>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</si>
  <si>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</si>
  <si>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</si>
  <si>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</si>
  <si>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</si>
  <si>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</si>
  <si>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</si>
  <si>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</si>
  <si>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</si>
  <si>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</si>
  <si>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</si>
  <si>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</si>
  <si>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</si>
  <si>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</si>
  <si>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</si>
  <si>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</si>
  <si>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</si>
  <si>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</si>
  <si>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</si>
  <si>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</si>
  <si>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</si>
  <si>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</si>
  <si>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</si>
  <si>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</si>
  <si>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</si>
  <si>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</si>
  <si>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</si>
  <si>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</si>
  <si>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</si>
  <si>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</si>
  <si>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</si>
  <si>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</si>
  <si>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</si>
  <si>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</si>
  <si>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</si>
  <si>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</si>
  <si>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</si>
  <si>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</si>
  <si>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</si>
  <si>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</si>
  <si>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</si>
  <si>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</si>
  <si>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</si>
  <si>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</si>
  <si>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</si>
  <si>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</si>
  <si>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</si>
  <si>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</si>
  <si>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</si>
  <si>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</si>
  <si>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</si>
  <si>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</si>
  <si>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</si>
  <si>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</si>
  <si>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</si>
  <si>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</si>
  <si>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</si>
  <si>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</si>
  <si>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</si>
  <si>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</si>
  <si>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</si>
  <si>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</si>
  <si>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</si>
  <si>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</si>
  <si>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</si>
  <si>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</si>
  <si>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</si>
  <si>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</si>
  <si>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</si>
  <si>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</si>
  <si>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</si>
  <si>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</si>
  <si>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</si>
  <si>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</si>
  <si>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</si>
  <si>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</si>
  <si>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</si>
  <si>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</si>
  <si>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</si>
  <si>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</si>
  <si>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</si>
  <si>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</si>
  <si>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</si>
  <si>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</si>
  <si>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</si>
  <si>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</si>
  <si>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</si>
  <si>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</si>
  <si>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</si>
  <si>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</si>
  <si>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</si>
  <si>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</si>
  <si>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</si>
  <si>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</si>
  <si>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</si>
  <si>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</si>
  <si>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</si>
  <si>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</si>
  <si>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</si>
  <si>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</si>
  <si>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</si>
  <si>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</si>
  <si>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</si>
  <si>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</si>
  <si>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</si>
  <si>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</si>
  <si>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</si>
  <si>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</si>
  <si>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</si>
  <si>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</si>
  <si>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</si>
  <si>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</si>
  <si>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</si>
  <si>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</si>
  <si>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</si>
  <si>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</si>
  <si>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</si>
  <si>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</si>
  <si>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</si>
  <si>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</si>
  <si>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</si>
  <si>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</si>
  <si>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</si>
  <si>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</si>
  <si>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</si>
  <si>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</si>
  <si>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</si>
  <si>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</si>
  <si>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</si>
  <si>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</si>
  <si>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</si>
  <si>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</si>
  <si>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</si>
  <si>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</si>
  <si>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</si>
  <si>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</si>
  <si>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</si>
  <si>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</si>
  <si>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</si>
  <si>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</si>
  <si>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</si>
  <si>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</si>
  <si>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</si>
  <si>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</si>
  <si>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</si>
  <si>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</si>
  <si>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</si>
  <si>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</si>
  <si>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</si>
  <si>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</si>
  <si>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</si>
  <si>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</si>
  <si>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</si>
  <si>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</si>
  <si>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</si>
  <si>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</si>
  <si>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</si>
  <si>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</si>
  <si>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</si>
  <si>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</si>
  <si>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</si>
  <si>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</si>
  <si>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</si>
  <si>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</si>
  <si>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</si>
  <si>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</si>
  <si>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</si>
  <si>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</si>
  <si>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</si>
  <si>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</si>
  <si>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</si>
  <si>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</si>
  <si>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</si>
  <si>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</si>
  <si>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</si>
  <si>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</si>
  <si>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</si>
  <si>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</si>
  <si>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</si>
  <si>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</si>
  <si>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</si>
  <si>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</si>
  <si>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</si>
  <si>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</si>
  <si>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</si>
  <si>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</si>
  <si>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</si>
  <si>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</si>
  <si>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</si>
  <si>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</si>
  <si>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</si>
  <si>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</si>
  <si>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</si>
  <si>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</si>
  <si>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</si>
  <si>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</si>
  <si>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</si>
  <si>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</si>
  <si>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</si>
  <si>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</si>
  <si>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</si>
  <si>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</si>
  <si>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</si>
  <si>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</si>
  <si>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</si>
  <si>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</si>
  <si>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</si>
  <si>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</si>
  <si>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</si>
  <si>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</si>
  <si>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</si>
  <si>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</si>
  <si>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</si>
  <si>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</si>
  <si>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</si>
  <si>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</si>
  <si>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</si>
  <si>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</si>
  <si>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</si>
  <si>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</si>
  <si>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</si>
  <si>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</si>
  <si>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</si>
  <si>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</si>
  <si>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</si>
  <si>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</si>
  <si>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</si>
  <si>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</si>
  <si>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</si>
  <si>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</si>
  <si>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</si>
  <si>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</si>
  <si>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</si>
  <si>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</si>
  <si>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</si>
  <si>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</si>
  <si>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</si>
  <si>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</si>
  <si>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</si>
  <si>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</si>
  <si>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</si>
  <si>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</si>
  <si>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</si>
  <si>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</si>
  <si>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</si>
  <si>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</si>
  <si>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</si>
  <si>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</si>
  <si>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</si>
  <si>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</si>
  <si>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</si>
  <si>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</si>
  <si>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</si>
  <si>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</si>
  <si>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</si>
  <si>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</si>
  <si>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</si>
  <si>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</si>
  <si>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</si>
  <si>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</si>
  <si>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</si>
  <si>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</si>
  <si>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</si>
  <si>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</si>
  <si>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</si>
  <si>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</si>
  <si>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</si>
  <si>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</si>
  <si>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</si>
  <si>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</si>
  <si>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</si>
  <si>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</si>
  <si>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</si>
  <si>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</si>
  <si>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</si>
  <si>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</si>
  <si>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</si>
  <si>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</si>
  <si>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</si>
  <si>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</si>
  <si>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</si>
  <si>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</si>
  <si>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</si>
  <si>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</si>
  <si>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</si>
  <si>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</si>
  <si>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</si>
  <si>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</si>
  <si>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</si>
  <si>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</si>
  <si>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</si>
  <si>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</si>
  <si>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</si>
  <si>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</si>
  <si>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</si>
  <si>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</si>
  <si>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</si>
  <si>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</si>
  <si>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</si>
  <si>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</si>
  <si>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</si>
  <si>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</si>
  <si>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</si>
  <si>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</si>
  <si>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</si>
  <si>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</si>
  <si>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</si>
  <si>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</si>
  <si>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</si>
  <si>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</si>
  <si>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</si>
  <si>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</si>
  <si>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</si>
  <si>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</si>
  <si>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</si>
  <si>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</si>
  <si>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</si>
  <si>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</si>
  <si>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</si>
  <si>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</si>
  <si>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</si>
  <si>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</si>
  <si>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</si>
  <si>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</si>
  <si>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</si>
  <si>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</si>
  <si>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</si>
  <si>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</si>
  <si>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</si>
  <si>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</si>
  <si>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</si>
  <si>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</si>
  <si>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</si>
  <si>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</si>
  <si>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</si>
  <si>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</si>
  <si>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</si>
  <si>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</si>
  <si>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</si>
  <si>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</si>
  <si>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</si>
  <si>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</si>
  <si>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</si>
  <si>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</si>
  <si>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</si>
  <si>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</si>
  <si>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</si>
  <si>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</si>
  <si>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</si>
  <si>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</si>
  <si>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</si>
  <si>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</si>
  <si>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</si>
  <si>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</si>
  <si>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</si>
  <si>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</si>
  <si>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</si>
  <si>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</si>
  <si>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</si>
  <si>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</si>
  <si>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</si>
  <si>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</si>
  <si>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</si>
  <si>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</si>
  <si>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</si>
  <si>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</si>
  <si>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</si>
  <si>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</si>
  <si>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</si>
  <si>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</si>
  <si>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</si>
  <si>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</si>
  <si>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</si>
  <si>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</si>
  <si>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</si>
  <si>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</si>
  <si>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</si>
  <si>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</si>
  <si>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</si>
  <si>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</si>
  <si>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</si>
  <si>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</si>
  <si>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</si>
  <si>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</si>
  <si>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</si>
  <si>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</si>
  <si>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</si>
  <si>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</si>
  <si>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</si>
  <si>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</si>
  <si>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</si>
  <si>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</si>
  <si>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</si>
  <si>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</si>
  <si>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</si>
  <si>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</si>
  <si>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</si>
  <si>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</si>
  <si>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</si>
  <si>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</si>
  <si>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</si>
  <si>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</si>
  <si>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</si>
  <si>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</si>
  <si>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</si>
  <si>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</si>
  <si>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</si>
  <si>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</si>
  <si>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</si>
  <si>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</si>
  <si>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</si>
  <si>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</si>
  <si>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</si>
  <si>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</si>
  <si>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</si>
  <si>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</si>
  <si>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</si>
  <si>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</si>
  <si>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</si>
  <si>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</si>
  <si>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</si>
  <si>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</si>
  <si>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</si>
  <si>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</si>
  <si>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</si>
  <si>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</si>
  <si>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</si>
  <si>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</si>
  <si>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</si>
  <si>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</si>
  <si>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</si>
  <si>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</si>
  <si>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</si>
  <si>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</si>
  <si>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</si>
  <si>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</si>
  <si>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</si>
  <si>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</si>
  <si>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</si>
  <si>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</si>
  <si>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</si>
  <si>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</si>
  <si>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</si>
  <si>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</si>
  <si>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</si>
  <si>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</si>
  <si>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</si>
  <si>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</si>
  <si>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</si>
  <si>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</si>
  <si>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</si>
  <si>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</si>
  <si>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</si>
  <si>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</si>
  <si>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</si>
  <si>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</si>
  <si>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</si>
  <si>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</si>
  <si>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</si>
  <si>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</si>
  <si>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</si>
  <si>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</si>
  <si>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</si>
  <si>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</si>
  <si>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</si>
  <si>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</si>
  <si>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</si>
  <si>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</si>
  <si>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</si>
  <si>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</si>
  <si>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</si>
  <si>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</si>
  <si>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</si>
  <si>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</si>
  <si>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</si>
  <si>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</si>
  <si>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</si>
  <si>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</si>
  <si>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</si>
  <si>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</si>
  <si>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</si>
  <si>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</si>
  <si>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</si>
  <si>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</si>
  <si>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</si>
  <si>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</si>
  <si>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</si>
  <si>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</si>
  <si>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</si>
  <si>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</si>
  <si>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</si>
  <si>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</si>
  <si>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</si>
  <si>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</si>
  <si>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</si>
  <si>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</si>
  <si>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</si>
  <si>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</si>
  <si>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</si>
  <si>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</si>
  <si>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</si>
  <si>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</si>
  <si>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</si>
  <si>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</si>
  <si>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</si>
  <si>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</si>
  <si>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</si>
  <si>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</si>
  <si>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</si>
  <si>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</si>
  <si>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</si>
  <si>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</si>
  <si>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</si>
  <si>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</si>
  <si>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</si>
  <si>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</si>
  <si>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</si>
  <si>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</si>
  <si>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</si>
  <si>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</si>
  <si>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</si>
  <si>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</si>
  <si>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</si>
  <si>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</si>
  <si>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</si>
  <si>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</si>
  <si>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</si>
  <si>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</si>
  <si>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</si>
  <si>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</si>
  <si>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</si>
  <si>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</si>
  <si>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</si>
  <si>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</si>
  <si>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</si>
  <si>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</si>
  <si>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</si>
  <si>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</si>
  <si>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</si>
  <si>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</si>
  <si>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</si>
  <si>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</si>
  <si>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</si>
  <si>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</si>
  <si>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</si>
  <si>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</si>
  <si>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</si>
  <si>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</si>
  <si>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</si>
  <si>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</si>
  <si>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</si>
  <si>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</si>
  <si>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</si>
  <si>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</si>
  <si>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</si>
  <si>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</si>
  <si>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</si>
  <si>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</si>
  <si>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</si>
  <si>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</si>
  <si>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</si>
  <si>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</si>
  <si>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</si>
  <si>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</si>
  <si>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</si>
  <si>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</si>
  <si>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</si>
  <si>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</si>
  <si>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</si>
  <si>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</si>
  <si>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</si>
  <si>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</si>
  <si>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</si>
  <si>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</si>
  <si>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</si>
  <si>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</si>
  <si>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</si>
  <si>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</si>
  <si>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</si>
  <si>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</si>
  <si>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</si>
  <si>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</si>
  <si>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</si>
  <si>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</si>
  <si>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</si>
  <si>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</si>
  <si>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</si>
  <si>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</si>
  <si>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</si>
  <si>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</si>
  <si>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</si>
  <si>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</si>
  <si>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</si>
  <si>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</si>
  <si>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</si>
  <si>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</si>
  <si>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</si>
  <si>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</si>
  <si>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</si>
  <si>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</si>
  <si>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</si>
  <si>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</si>
  <si>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</si>
  <si>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</si>
  <si>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</si>
  <si>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</si>
  <si>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</si>
  <si>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</si>
  <si>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</si>
  <si>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</si>
  <si>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</si>
  <si>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</si>
  <si>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</si>
  <si>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</si>
  <si>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</si>
  <si>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</si>
  <si>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</si>
  <si>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</si>
  <si>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</si>
  <si>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</si>
  <si>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</si>
  <si>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</si>
  <si>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</si>
  <si>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</si>
  <si>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</si>
  <si>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</si>
  <si>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</si>
  <si>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</si>
  <si>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</si>
  <si>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</si>
  <si>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</si>
  <si>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</si>
  <si>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</si>
  <si>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</si>
  <si>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</si>
  <si>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</si>
  <si>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</si>
  <si>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</si>
  <si>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</si>
  <si>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</si>
  <si>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</si>
  <si>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</si>
  <si>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</si>
  <si>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</si>
  <si>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</si>
  <si>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</si>
  <si>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</si>
  <si>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</si>
  <si>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</si>
  <si>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</si>
  <si>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</si>
  <si>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</si>
  <si>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</si>
  <si>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</si>
  <si>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</si>
  <si>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</si>
  <si>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</si>
  <si>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</si>
  <si>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</si>
  <si>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</si>
  <si>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</si>
  <si>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</si>
  <si>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</si>
  <si>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</si>
  <si>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</si>
  <si>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</si>
  <si>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</si>
  <si>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</si>
  <si>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</si>
  <si>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</si>
  <si>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</si>
  <si>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</si>
  <si>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</si>
  <si>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</si>
  <si>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</si>
  <si>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</si>
  <si>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</si>
  <si>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</si>
  <si>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</si>
  <si>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</si>
  <si>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</si>
  <si>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</si>
  <si>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</si>
  <si>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</si>
  <si>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</si>
  <si>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</si>
  <si>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</si>
  <si>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</si>
  <si>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</si>
  <si>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</si>
  <si>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</si>
  <si>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</si>
  <si>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</si>
  <si>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</si>
  <si>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</si>
  <si>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</si>
  <si>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</si>
  <si>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</si>
  <si>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</si>
  <si>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</si>
  <si>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</si>
  <si>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</si>
  <si>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</si>
  <si>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</si>
  <si>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</si>
  <si>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</si>
  <si>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</si>
  <si>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</si>
  <si>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</si>
  <si>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</si>
  <si>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</si>
  <si>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</si>
  <si>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</si>
  <si>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</si>
  <si>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</si>
  <si>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</si>
  <si>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</si>
  <si>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</si>
  <si>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</si>
  <si>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</si>
  <si>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</si>
  <si>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</si>
  <si>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</si>
  <si>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</si>
  <si>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</si>
  <si>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</si>
  <si>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</si>
  <si>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</si>
  <si>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</si>
  <si>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</si>
  <si>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</si>
  <si>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</si>
  <si>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</si>
  <si>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</si>
  <si>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</si>
  <si>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</si>
  <si>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</si>
  <si>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</si>
  <si>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</si>
  <si>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</si>
  <si>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</si>
  <si>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</si>
  <si>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</si>
  <si>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</si>
  <si>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</si>
  <si>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</si>
  <si>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</si>
  <si>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</si>
  <si>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</si>
  <si>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</si>
  <si>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</si>
  <si>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</si>
  <si>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</si>
  <si>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</si>
  <si>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</si>
  <si>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</si>
  <si>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</si>
  <si>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</si>
  <si>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</si>
  <si>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</si>
  <si>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</si>
  <si>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</si>
  <si>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</si>
  <si>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</si>
  <si>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</si>
  <si>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</si>
  <si>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</si>
  <si>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</si>
  <si>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</si>
  <si>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</si>
  <si>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</si>
  <si>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</si>
  <si>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</si>
  <si>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</si>
  <si>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</si>
  <si>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</si>
  <si>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</si>
  <si>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</si>
  <si>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</si>
  <si>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</si>
  <si>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</si>
  <si>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</si>
  <si>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</si>
  <si>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</si>
  <si>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</si>
  <si>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</si>
  <si>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</si>
  <si>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</si>
  <si>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</si>
  <si>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</si>
  <si>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</si>
  <si>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</si>
  <si>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</si>
  <si>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</si>
  <si>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</si>
  <si>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</si>
  <si>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</si>
  <si>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</si>
  <si>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</si>
  <si>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</si>
  <si>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</si>
  <si>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</si>
  <si>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</si>
  <si>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</si>
  <si>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</si>
  <si>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</si>
  <si>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</si>
  <si>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</si>
  <si>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</si>
  <si>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</si>
  <si>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</si>
  <si>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</si>
  <si>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</si>
  <si>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</si>
  <si>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</si>
  <si>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</si>
  <si>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</si>
  <si>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</si>
  <si>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</si>
  <si>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</si>
  <si>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</si>
  <si>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</si>
  <si>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</si>
  <si>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</si>
  <si>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</si>
  <si>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</si>
  <si>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</si>
  <si>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</si>
  <si>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</si>
  <si>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</si>
  <si>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</si>
  <si>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</si>
  <si>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</si>
  <si>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</si>
  <si>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</si>
  <si>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</si>
  <si>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</si>
  <si>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</si>
  <si>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</si>
  <si>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</si>
  <si>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</si>
  <si>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</si>
  <si>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</si>
  <si>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</si>
  <si>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</si>
  <si>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</si>
  <si>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</si>
  <si>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</si>
  <si>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</si>
  <si>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</si>
  <si>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</si>
  <si>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</si>
  <si>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</si>
  <si>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</si>
  <si>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</si>
  <si>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</si>
  <si>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</si>
  <si>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</si>
  <si>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</si>
  <si>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</si>
  <si>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</si>
  <si>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</si>
  <si>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</si>
  <si>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</si>
  <si>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</si>
  <si>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</si>
  <si>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</si>
  <si>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</si>
  <si>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</si>
  <si>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</si>
  <si>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</si>
  <si>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</si>
  <si>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</si>
  <si>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</si>
  <si>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</si>
  <si>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</si>
  <si>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</si>
  <si>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</si>
  <si>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</si>
  <si>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</si>
  <si>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</si>
  <si>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</si>
  <si>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</si>
  <si>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</si>
  <si>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</si>
  <si>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</si>
  <si>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</si>
  <si>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</si>
  <si>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</si>
  <si>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</si>
  <si>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</si>
  <si>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</si>
  <si>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</si>
  <si>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</si>
  <si>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</si>
  <si>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</si>
  <si>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</si>
  <si>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</si>
  <si>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</si>
  <si>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</si>
  <si>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</si>
  <si>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</si>
  <si>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</si>
  <si>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</si>
  <si>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</si>
  <si>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</si>
  <si>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</si>
  <si>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</si>
  <si>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</si>
  <si>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</si>
  <si>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</si>
  <si>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</si>
  <si>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</si>
  <si>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</si>
  <si>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</si>
  <si>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</si>
  <si>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</si>
  <si>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</si>
  <si>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</si>
  <si>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</si>
  <si>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</si>
  <si>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</si>
  <si>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</si>
  <si>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</si>
  <si>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</si>
  <si>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</si>
  <si>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</si>
  <si>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</si>
  <si>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</si>
  <si>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</si>
  <si>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</si>
  <si>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</si>
  <si>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</si>
  <si>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</si>
  <si>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</si>
  <si>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</si>
  <si>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</si>
  <si>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</si>
  <si>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</si>
  <si>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</si>
  <si>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</si>
  <si>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</si>
  <si>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</si>
  <si>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</si>
  <si>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</si>
  <si>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</si>
  <si>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</si>
  <si>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</si>
  <si>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</si>
  <si>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</si>
  <si>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</si>
  <si>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</si>
  <si>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</si>
  <si>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</si>
  <si>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</si>
  <si>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</si>
  <si>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</si>
  <si>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</si>
  <si>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</si>
  <si>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</si>
  <si>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</si>
  <si>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</si>
  <si>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</si>
  <si>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</si>
  <si>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</si>
  <si>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</si>
  <si>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</si>
  <si>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</si>
  <si>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</si>
  <si>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</si>
  <si>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</si>
  <si>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</si>
  <si>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</si>
  <si>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</si>
  <si>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</si>
  <si>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</si>
  <si>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</si>
  <si>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</si>
  <si>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</si>
  <si>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</si>
  <si>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</si>
  <si>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</si>
  <si>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</si>
  <si>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</si>
  <si>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</si>
  <si>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</si>
  <si>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</si>
  <si>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</si>
  <si>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</si>
  <si>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</si>
  <si>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</si>
  <si>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</si>
  <si>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</si>
  <si>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</si>
  <si>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</si>
  <si>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</si>
  <si>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</si>
  <si>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</si>
  <si>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</si>
  <si>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</si>
  <si>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</si>
  <si>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</si>
  <si>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</si>
  <si>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</si>
  <si>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</si>
  <si>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</si>
  <si>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</si>
  <si>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</si>
  <si>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</si>
  <si>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</si>
  <si>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</si>
  <si>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</si>
  <si>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</si>
  <si>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</si>
  <si>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</si>
  <si>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</si>
  <si>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</si>
  <si>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</si>
  <si>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</si>
  <si>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</si>
  <si>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</si>
  <si>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</si>
  <si>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</si>
  <si>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</si>
  <si>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</si>
  <si>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</si>
  <si>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</si>
  <si>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</si>
  <si>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</si>
  <si>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</si>
  <si>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</si>
  <si>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</si>
  <si>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</si>
  <si>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</si>
  <si>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</si>
  <si>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</si>
  <si>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</si>
  <si>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</si>
  <si>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</si>
  <si>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</si>
  <si>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</si>
  <si>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</si>
  <si>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</si>
  <si>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</si>
  <si>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</si>
  <si>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</si>
  <si>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</si>
  <si>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</si>
  <si>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</si>
  <si>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</si>
  <si>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</si>
  <si>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</si>
  <si>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</si>
  <si>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</si>
  <si>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</si>
  <si>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</si>
  <si>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</si>
  <si>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</si>
  <si>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</si>
  <si>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</si>
  <si>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</si>
  <si>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</si>
  <si>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</si>
  <si>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</si>
  <si>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</si>
  <si>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</si>
  <si>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</si>
  <si>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</si>
  <si>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</si>
  <si>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</si>
  <si>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</si>
  <si>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</si>
  <si>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</si>
  <si>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</si>
  <si>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</si>
  <si>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</si>
  <si>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</si>
  <si>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</si>
  <si>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</si>
  <si>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</si>
  <si>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</si>
  <si>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</si>
  <si>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</si>
  <si>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</si>
  <si>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</si>
  <si>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</si>
  <si>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</si>
  <si>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</si>
  <si>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</si>
  <si>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</si>
  <si>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</si>
  <si>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</si>
  <si>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</si>
  <si>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</si>
  <si>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</si>
  <si>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</si>
  <si>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</si>
  <si>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</si>
  <si>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</si>
  <si>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</si>
  <si>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</si>
  <si>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</si>
  <si>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</si>
  <si>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</si>
  <si>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</si>
  <si>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</si>
  <si>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</si>
  <si>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</si>
  <si>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</si>
  <si>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</si>
  <si>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</si>
  <si>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</si>
  <si>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</si>
  <si>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</si>
  <si>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</si>
  <si>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</si>
  <si>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</si>
  <si>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</si>
  <si>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</si>
  <si>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</si>
  <si>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</si>
  <si>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</si>
  <si>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</si>
  <si>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</si>
  <si>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</si>
  <si>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</si>
  <si>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</si>
  <si>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</si>
  <si>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</si>
  <si>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</si>
  <si>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</si>
  <si>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</si>
  <si>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</si>
  <si>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</si>
  <si>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</si>
  <si>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</si>
  <si>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</si>
  <si>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</si>
  <si>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</si>
  <si>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</si>
  <si>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</si>
  <si>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</si>
  <si>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</si>
  <si>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</si>
  <si>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</si>
  <si>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</si>
  <si>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</si>
  <si>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</si>
  <si>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</si>
  <si>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</si>
  <si>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</si>
  <si>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</si>
  <si>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</si>
  <si>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</si>
  <si>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</si>
  <si>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</si>
  <si>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</si>
  <si>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</si>
  <si>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</si>
  <si>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</si>
  <si>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</si>
  <si>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</si>
  <si>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</si>
  <si>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</si>
  <si>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</si>
  <si>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</si>
  <si>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</si>
  <si>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</si>
  <si>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</si>
  <si>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</si>
  <si>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</si>
  <si>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</si>
  <si>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</si>
  <si>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</si>
  <si>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</si>
  <si>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</si>
  <si>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</si>
  <si>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</si>
  <si>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</si>
  <si>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</si>
  <si>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</si>
  <si>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</si>
  <si>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</si>
  <si>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</si>
  <si>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</si>
  <si>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</si>
  <si>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</si>
  <si>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</si>
  <si>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</si>
  <si>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</si>
  <si>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</si>
  <si>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</si>
  <si>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</si>
  <si>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</si>
  <si>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</si>
  <si>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</si>
  <si>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</si>
  <si>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</si>
  <si>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</si>
  <si>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</si>
  <si>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</si>
  <si>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</si>
  <si>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</si>
  <si>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</si>
  <si>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</si>
  <si>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</si>
  <si>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</si>
  <si>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</si>
  <si>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</si>
  <si>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</si>
  <si>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</si>
  <si>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</si>
  <si>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</si>
  <si>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</si>
  <si>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</si>
  <si>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</si>
  <si>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</si>
  <si>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</si>
  <si>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</si>
  <si>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</si>
  <si>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</si>
  <si>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</si>
  <si>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</si>
  <si>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</si>
  <si>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</si>
  <si>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</si>
  <si>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</si>
  <si>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</si>
  <si>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</si>
  <si>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</si>
  <si>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</si>
  <si>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</si>
  <si>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</si>
  <si>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</si>
  <si>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</si>
  <si>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</si>
  <si>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</si>
  <si>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</si>
  <si>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</si>
  <si>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</si>
  <si>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</si>
  <si>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</si>
  <si>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</si>
  <si>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</si>
  <si>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</si>
  <si>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</si>
  <si>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</si>
  <si>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</si>
  <si>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</si>
  <si>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</si>
  <si>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</si>
  <si>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</si>
  <si>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</si>
  <si>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</si>
  <si>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</si>
  <si>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</si>
  <si>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</si>
  <si>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</si>
  <si>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</si>
  <si>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</si>
  <si>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</si>
  <si>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</si>
  <si>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</si>
  <si>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</si>
  <si>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</si>
  <si>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</si>
  <si>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</si>
  <si>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</si>
  <si>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</si>
  <si>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</si>
  <si>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</si>
  <si>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</si>
  <si>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</si>
  <si>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</si>
  <si>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</si>
  <si>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</si>
  <si>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</si>
  <si>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</si>
  <si>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</si>
  <si>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</si>
  <si>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</si>
  <si>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</si>
  <si>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</si>
  <si>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</si>
  <si>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</si>
  <si>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</si>
  <si>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</si>
  <si>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</si>
  <si>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</si>
  <si>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</si>
  <si>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</si>
  <si>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</si>
  <si>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</si>
  <si>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</si>
  <si>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</si>
  <si>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</si>
  <si>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</si>
  <si>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</si>
  <si>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</si>
  <si>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</si>
  <si>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</si>
  <si>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</si>
  <si>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</si>
  <si>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</si>
  <si>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</si>
  <si>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</si>
  <si>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</si>
  <si>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</si>
  <si>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</si>
  <si>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</si>
  <si>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</si>
  <si>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</si>
  <si>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</si>
  <si>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</si>
  <si>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</si>
  <si>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</si>
  <si>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</si>
  <si>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</si>
  <si>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</si>
  <si>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</si>
  <si>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</si>
  <si>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</si>
  <si>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</si>
  <si>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</si>
  <si>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</si>
  <si>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</si>
  <si>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</si>
  <si>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</si>
  <si>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</si>
  <si>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</si>
  <si>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</si>
  <si>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</si>
  <si>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</si>
  <si>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</si>
  <si>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</si>
  <si>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</si>
  <si>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</si>
  <si>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</si>
  <si>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</si>
  <si>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</si>
  <si>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</si>
  <si>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</si>
  <si>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</si>
  <si>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</si>
  <si>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</si>
  <si>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</si>
  <si>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</si>
  <si>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</si>
  <si>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</si>
  <si>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</si>
  <si>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</si>
  <si>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</si>
  <si>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</si>
  <si>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</si>
  <si>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</si>
  <si>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</si>
  <si>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</si>
  <si>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</si>
  <si>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</si>
  <si>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</si>
  <si>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</si>
  <si>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</si>
  <si>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</si>
  <si>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</si>
  <si>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</si>
  <si>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</si>
  <si>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</si>
  <si>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</si>
  <si>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</si>
  <si>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</si>
  <si>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</si>
  <si>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</si>
  <si>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</si>
  <si>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</si>
  <si>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</si>
  <si>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</si>
  <si>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</si>
  <si>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</si>
  <si>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</si>
  <si>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</si>
  <si>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</si>
  <si>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</si>
  <si>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</si>
  <si>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</si>
  <si>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</si>
  <si>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</si>
  <si>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</si>
  <si>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</si>
  <si>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</si>
  <si>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</si>
  <si>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</si>
  <si>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</si>
  <si>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</si>
  <si>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</si>
  <si>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</si>
  <si>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</si>
  <si>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</si>
  <si>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</si>
  <si>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</si>
  <si>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</si>
  <si>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</si>
  <si>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</si>
  <si>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</si>
  <si>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</si>
  <si>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</si>
  <si>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</si>
  <si>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</si>
  <si>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</si>
  <si>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</si>
  <si>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</si>
  <si>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</si>
  <si>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</si>
  <si>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</si>
  <si>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</si>
  <si>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</si>
  <si>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</si>
  <si>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</si>
  <si>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</si>
  <si>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</si>
  <si>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</si>
  <si>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</si>
  <si>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</si>
  <si>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</si>
  <si>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</si>
  <si>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</si>
  <si>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</si>
  <si>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</si>
  <si>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</si>
  <si>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</si>
  <si>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</si>
  <si>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</si>
  <si>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</si>
  <si>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</si>
  <si>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</si>
  <si>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</si>
  <si>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</si>
  <si>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</si>
  <si>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</si>
  <si>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</si>
  <si>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</si>
  <si>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</si>
  <si>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</si>
  <si>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</si>
  <si>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</si>
  <si>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</si>
  <si>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</si>
  <si>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</si>
  <si>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</si>
  <si>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</si>
  <si>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</si>
  <si>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</si>
  <si>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</si>
  <si>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</si>
  <si>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</si>
  <si>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</si>
  <si>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</si>
  <si>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</si>
  <si>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</si>
  <si>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</si>
  <si>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</si>
  <si>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</si>
  <si>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</si>
  <si>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</si>
  <si>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</si>
  <si>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</si>
  <si>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</si>
  <si>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</si>
  <si>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</si>
  <si>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</si>
  <si>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</si>
  <si>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</si>
  <si>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</si>
  <si>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</si>
  <si>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</si>
  <si>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</si>
  <si>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</si>
  <si>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</si>
  <si>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</si>
  <si>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</si>
  <si>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</si>
  <si>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</si>
  <si>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</si>
  <si>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</si>
  <si>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</si>
  <si>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</si>
  <si>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</si>
  <si>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</si>
  <si>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</si>
  <si>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</si>
  <si>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</si>
  <si>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</si>
  <si>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</si>
  <si>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</si>
  <si>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</si>
  <si>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</si>
  <si>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</si>
  <si>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</si>
  <si>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</si>
  <si>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</si>
  <si>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</si>
  <si>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</si>
  <si>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</si>
  <si>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</si>
  <si>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</si>
  <si>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</si>
  <si>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</si>
  <si>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</si>
  <si>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</si>
  <si>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</si>
  <si>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</si>
  <si>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</si>
  <si>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</si>
  <si>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</si>
  <si>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</si>
  <si>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</si>
  <si>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</si>
  <si>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</si>
  <si>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</si>
  <si>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</si>
  <si>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</si>
  <si>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</si>
  <si>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</si>
  <si>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</si>
  <si>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</si>
  <si>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</si>
  <si>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</si>
  <si>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</si>
  <si>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</si>
  <si>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</si>
  <si>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</si>
  <si>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</si>
  <si>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</si>
  <si>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</si>
  <si>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</si>
  <si>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</si>
  <si>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</si>
  <si>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</si>
  <si>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</si>
  <si>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</si>
  <si>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</si>
  <si>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</si>
  <si>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</si>
  <si>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</si>
  <si>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</si>
  <si>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</si>
  <si>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</si>
  <si>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</si>
  <si>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</si>
  <si>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</si>
  <si>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</si>
  <si>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</si>
  <si>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</si>
  <si>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</si>
  <si>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</si>
  <si>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</si>
  <si>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</si>
  <si>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</si>
  <si>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</si>
  <si>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</si>
  <si>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</si>
  <si>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</si>
  <si>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</si>
  <si>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</si>
  <si>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</si>
  <si>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</si>
  <si>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</si>
  <si>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</si>
  <si>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</si>
  <si>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</si>
  <si>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</si>
  <si>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</si>
  <si>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</si>
  <si>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</si>
  <si>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</si>
  <si>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</si>
  <si>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</si>
  <si>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</si>
  <si>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</si>
  <si>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</si>
  <si>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</si>
  <si>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</si>
  <si>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</si>
  <si>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</si>
  <si>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</si>
  <si>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</si>
  <si>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</si>
  <si>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</si>
  <si>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</si>
  <si>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</si>
  <si>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</si>
  <si>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</si>
  <si>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</si>
  <si>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</si>
  <si>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</si>
  <si>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</si>
  <si>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</si>
  <si>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</si>
  <si>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</si>
  <si>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</si>
  <si>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</si>
  <si>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</si>
  <si>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</si>
  <si>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</si>
  <si>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</si>
  <si>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</si>
  <si>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</si>
  <si>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</si>
  <si>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</si>
  <si>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</si>
  <si>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</si>
  <si>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</si>
  <si>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</si>
  <si>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</si>
  <si>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</si>
  <si>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</si>
  <si>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</si>
  <si>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</si>
  <si>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</si>
  <si>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</si>
  <si>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</si>
  <si>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</si>
  <si>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</si>
  <si>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</si>
  <si>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</si>
  <si>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</si>
  <si>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</si>
  <si>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</si>
  <si>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</si>
  <si>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</si>
  <si>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</si>
  <si>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</si>
  <si>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</si>
  <si>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</si>
  <si>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</si>
  <si>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</si>
  <si>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</si>
  <si>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</si>
  <si>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</si>
  <si>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</si>
  <si>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</si>
  <si>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</si>
  <si>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</si>
  <si>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</si>
  <si>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</si>
  <si>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</si>
  <si>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</si>
  <si>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</si>
  <si>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</si>
  <si>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</si>
  <si>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</si>
  <si>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</si>
  <si>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</si>
  <si>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</si>
  <si>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</si>
  <si>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</si>
  <si>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</si>
  <si>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</si>
  <si>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</si>
  <si>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</si>
  <si>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</si>
  <si>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</si>
  <si>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</si>
  <si>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</si>
  <si>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</si>
  <si>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</si>
  <si>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</si>
  <si>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</si>
  <si>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</si>
  <si>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</si>
  <si>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</si>
  <si>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</si>
  <si>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</si>
  <si>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</si>
  <si>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</si>
  <si>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</si>
  <si>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</si>
  <si>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</si>
  <si>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</si>
  <si>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</si>
  <si>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</si>
  <si>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</si>
  <si>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</si>
  <si>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</si>
  <si>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</si>
  <si>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</si>
  <si>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</si>
  <si>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</si>
  <si>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</si>
  <si>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</si>
  <si>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</si>
  <si>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</si>
  <si>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</si>
  <si>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</si>
  <si>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</si>
  <si>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</si>
  <si>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</si>
  <si>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</si>
  <si>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</si>
  <si>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</si>
  <si>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</si>
  <si>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</si>
  <si>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</si>
  <si>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</si>
  <si>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</si>
  <si>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</si>
  <si>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</si>
  <si>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</si>
  <si>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</si>
  <si>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</si>
  <si>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</si>
  <si>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</si>
  <si>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</si>
  <si>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</si>
  <si>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</si>
  <si>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</si>
  <si>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</si>
  <si>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</si>
  <si>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</si>
  <si>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</si>
  <si>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</si>
  <si>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</si>
  <si>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</si>
  <si>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</si>
  <si>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</si>
  <si>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</si>
  <si>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</si>
  <si>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</si>
  <si>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</si>
  <si>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</si>
  <si>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</si>
  <si>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</si>
  <si>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</si>
  <si>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</si>
  <si>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</si>
  <si>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</si>
  <si>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</si>
  <si>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</si>
  <si>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</si>
  <si>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</si>
  <si>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</si>
  <si>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</si>
  <si>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</si>
  <si>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</si>
  <si>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</si>
  <si>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</si>
  <si>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</si>
  <si>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</si>
  <si>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</si>
  <si>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</si>
  <si>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</si>
  <si>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</si>
  <si>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</si>
  <si>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</si>
  <si>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</si>
  <si>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</si>
  <si>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</si>
  <si>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</si>
  <si>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</si>
  <si>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</si>
  <si>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</si>
  <si>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</si>
  <si>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</si>
  <si>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</si>
  <si>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</si>
  <si>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</si>
  <si>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</si>
  <si>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</si>
  <si>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</si>
  <si>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</si>
  <si>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</si>
  <si>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</si>
  <si>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</si>
  <si>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</si>
  <si>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</si>
  <si>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</si>
  <si>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</si>
  <si>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</si>
  <si>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</si>
  <si>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</si>
  <si>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</si>
  <si>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</si>
  <si>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</si>
  <si>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</si>
  <si>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</si>
  <si>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</si>
  <si>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</si>
  <si>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</si>
  <si>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</si>
  <si>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</si>
  <si>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</si>
  <si>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</si>
  <si>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</si>
  <si>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</si>
  <si>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</si>
  <si>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</si>
  <si>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</si>
  <si>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</si>
  <si>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</si>
  <si>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</si>
  <si>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</si>
  <si>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</si>
  <si>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</si>
  <si>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</si>
  <si>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</si>
  <si>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</si>
  <si>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</si>
  <si>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</si>
  <si>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</si>
  <si>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</si>
  <si>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</si>
  <si>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</si>
  <si>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</si>
  <si>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</si>
  <si>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</si>
  <si>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</si>
  <si>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</si>
  <si>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</si>
  <si>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</si>
  <si>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</si>
  <si>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</si>
  <si>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</si>
  <si>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</si>
  <si>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</si>
  <si>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</si>
  <si>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</si>
  <si>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</si>
  <si>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</si>
  <si>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</si>
  <si>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</si>
  <si>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</si>
  <si>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</si>
  <si>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</si>
  <si>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</si>
  <si>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</si>
  <si>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</si>
  <si>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</si>
  <si>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</si>
  <si>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</si>
  <si>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</si>
  <si>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</si>
  <si>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</si>
  <si>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</si>
  <si>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</si>
  <si>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</si>
  <si>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</si>
  <si>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</si>
  <si>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</si>
  <si>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</si>
  <si>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</si>
  <si>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</si>
  <si>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</si>
  <si>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</si>
  <si>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</si>
  <si>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</si>
  <si>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</si>
  <si>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</si>
  <si>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</si>
  <si>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</si>
  <si>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</si>
  <si>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</si>
  <si>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</si>
  <si>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</si>
  <si>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</si>
  <si>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</si>
  <si>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</si>
  <si>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</si>
  <si>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</si>
  <si>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</si>
  <si>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</si>
  <si>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</si>
  <si>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</si>
  <si>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</si>
  <si>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</si>
  <si>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</si>
  <si>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</si>
  <si>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</si>
  <si>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</si>
  <si>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</si>
  <si>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</si>
  <si>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</si>
  <si>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</si>
  <si>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</si>
  <si>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</si>
  <si>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</si>
  <si>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</si>
  <si>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</si>
  <si>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</si>
  <si>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</si>
  <si>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</si>
  <si>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</si>
  <si>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</si>
  <si>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</si>
  <si>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</si>
  <si>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</si>
  <si>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</si>
  <si>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</si>
  <si>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</si>
  <si>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</si>
  <si>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</si>
  <si>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</si>
  <si>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</si>
  <si>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</si>
  <si>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</si>
  <si>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</si>
  <si>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</si>
  <si>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</si>
  <si>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</si>
  <si>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</si>
  <si>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</si>
  <si>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</si>
  <si>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</si>
  <si>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</si>
  <si>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</si>
  <si>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</si>
  <si>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</si>
  <si>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</si>
  <si>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</si>
  <si>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</si>
  <si>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</si>
  <si>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</si>
  <si>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</si>
  <si>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</si>
  <si>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</si>
  <si>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</si>
  <si>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</si>
  <si>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</si>
  <si>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</si>
  <si>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</si>
  <si>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</si>
  <si>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</si>
  <si>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</si>
  <si>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</si>
  <si>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</si>
  <si>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</si>
  <si>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</si>
  <si>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</si>
  <si>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</si>
  <si>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</si>
  <si>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</si>
  <si>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</si>
  <si>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</si>
  <si>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</si>
  <si>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</si>
  <si>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</si>
  <si>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</si>
  <si>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</si>
  <si>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</si>
  <si>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</si>
  <si>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</si>
  <si>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</si>
  <si>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</si>
  <si>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</si>
  <si>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</si>
  <si>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</si>
  <si>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</si>
  <si>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</si>
  <si>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</si>
  <si>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</si>
  <si>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</si>
  <si>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</si>
  <si>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</si>
  <si>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</si>
  <si>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</si>
  <si>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</si>
  <si>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</si>
  <si>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</si>
  <si>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</si>
  <si>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</si>
  <si>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</si>
  <si>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</si>
  <si>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</si>
  <si>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</si>
  <si>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</si>
  <si>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</si>
  <si>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</si>
  <si>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</si>
  <si>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</si>
  <si>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</si>
  <si>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</si>
  <si>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</si>
  <si>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</si>
  <si>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</si>
  <si>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</si>
  <si>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</si>
  <si>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</si>
  <si>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</si>
  <si>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</si>
  <si>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</si>
  <si>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</si>
  <si>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</si>
  <si>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</si>
  <si>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</si>
  <si>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</si>
  <si>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</si>
  <si>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</si>
  <si>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</si>
  <si>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</si>
  <si>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</si>
  <si>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</si>
  <si>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</si>
  <si>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</si>
  <si>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</si>
  <si>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</si>
  <si>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</si>
  <si>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</si>
  <si>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</si>
  <si>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</si>
  <si>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</si>
  <si>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</si>
  <si>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</si>
  <si>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</si>
  <si>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</si>
  <si>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</si>
  <si>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</si>
  <si>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</si>
  <si>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</si>
  <si>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</si>
  <si>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</si>
  <si>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</si>
  <si>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</si>
  <si>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</si>
  <si>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</si>
  <si>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</si>
  <si>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</si>
  <si>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</si>
  <si>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</si>
  <si>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</si>
  <si>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</si>
  <si>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</si>
  <si>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</si>
  <si>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</si>
  <si>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</si>
  <si>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</si>
  <si>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</si>
  <si>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</si>
  <si>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</si>
  <si>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</si>
  <si>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</si>
  <si>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</si>
  <si>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</si>
  <si>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</si>
  <si>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</si>
  <si>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</si>
  <si>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</si>
  <si>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</si>
  <si>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</si>
  <si>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</si>
  <si>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</si>
  <si>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</si>
  <si>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</si>
  <si>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</si>
  <si>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</si>
  <si>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</si>
  <si>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</si>
  <si>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</si>
  <si>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</si>
  <si>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</si>
  <si>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</si>
  <si>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</si>
  <si>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</si>
  <si>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</si>
  <si>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</si>
  <si>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</si>
  <si>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</si>
  <si>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</si>
  <si>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</si>
  <si>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</si>
  <si>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</si>
  <si>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</si>
  <si>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</si>
  <si>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</si>
  <si>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</si>
  <si>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</si>
  <si>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</si>
  <si>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</si>
  <si>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</si>
  <si>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</si>
  <si>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</si>
  <si>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</si>
  <si>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</si>
  <si>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</si>
  <si>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</si>
  <si>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</si>
  <si>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</si>
  <si>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</si>
  <si>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</si>
  <si>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</si>
  <si>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</si>
  <si>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</si>
  <si>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</si>
  <si>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</si>
  <si>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</si>
  <si>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</si>
  <si>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</si>
  <si>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</si>
  <si>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</si>
  <si>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</si>
  <si>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</si>
  <si>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</si>
  <si>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</si>
  <si>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</si>
  <si>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</si>
  <si>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</si>
  <si>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</si>
  <si>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</si>
  <si>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</si>
  <si>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</si>
  <si>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</si>
  <si>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</si>
  <si>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</si>
  <si>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</si>
  <si>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</si>
  <si>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</si>
  <si>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</si>
  <si>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</si>
  <si>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</si>
  <si>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</si>
  <si>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</si>
  <si>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</si>
  <si>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</si>
  <si>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</si>
  <si>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</si>
  <si>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</si>
  <si>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</si>
  <si>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</si>
  <si>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</si>
  <si>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</si>
  <si>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</si>
  <si>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</si>
  <si>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</si>
  <si>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</si>
  <si>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</si>
  <si>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</si>
  <si>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</si>
  <si>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</si>
  <si>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</si>
  <si>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</si>
  <si>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</si>
  <si>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</si>
  <si>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</si>
  <si>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</si>
  <si>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</si>
  <si>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</si>
  <si>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</si>
  <si>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</si>
  <si>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</si>
  <si>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</si>
  <si>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</si>
  <si>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</si>
  <si>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</si>
  <si>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</si>
  <si>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</si>
  <si>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</si>
  <si>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</si>
  <si>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</si>
  <si>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</si>
  <si>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</si>
  <si>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</si>
  <si>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</si>
  <si>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</si>
  <si>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</si>
  <si>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</si>
  <si>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</si>
  <si>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</si>
  <si>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</si>
  <si>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</si>
  <si>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</si>
  <si>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</si>
  <si>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</si>
  <si>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</si>
  <si>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</si>
  <si>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</si>
  <si>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</si>
  <si>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</si>
  <si>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</si>
  <si>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</si>
  <si>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</si>
  <si>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</si>
  <si>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</si>
  <si>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</si>
  <si>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</si>
  <si>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</si>
  <si>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</si>
  <si>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</si>
  <si>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</si>
  <si>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</si>
  <si>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</si>
  <si>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</si>
  <si>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</si>
  <si>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</si>
  <si>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</si>
  <si>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</si>
  <si>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</si>
  <si>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</si>
  <si>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</si>
  <si>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</si>
  <si>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</si>
  <si>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</si>
  <si>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</si>
  <si>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</si>
  <si>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</si>
  <si>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</si>
  <si>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</si>
  <si>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</si>
  <si>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</si>
  <si>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</si>
  <si>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</si>
  <si>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</si>
  <si>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</si>
  <si>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</si>
  <si>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</si>
  <si>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</si>
  <si>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</si>
  <si>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</si>
  <si>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</si>
  <si>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</si>
  <si>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</si>
  <si>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</si>
  <si>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</si>
  <si>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</si>
  <si>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</si>
  <si>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</si>
  <si>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</si>
  <si>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</si>
  <si>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</si>
  <si>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</si>
  <si>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</si>
  <si>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</si>
  <si>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</si>
  <si>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</si>
  <si>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</si>
  <si>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</si>
  <si>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</si>
  <si>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</si>
  <si>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</si>
  <si>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</si>
  <si>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</si>
  <si>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</si>
  <si>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</si>
  <si>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</si>
  <si>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</si>
  <si>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</si>
  <si>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</si>
  <si>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</si>
  <si>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</si>
  <si>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</si>
  <si>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</si>
  <si>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</si>
  <si>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</si>
  <si>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</si>
  <si>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</si>
  <si>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</si>
  <si>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</si>
  <si>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</si>
  <si>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</si>
  <si>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</si>
  <si>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</si>
  <si>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</si>
  <si>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</si>
  <si>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</si>
  <si>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</si>
  <si>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</si>
  <si>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</si>
  <si>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</si>
  <si>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</si>
  <si>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</si>
  <si>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</si>
  <si>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</si>
  <si>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</si>
  <si>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</si>
  <si>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</si>
  <si>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</si>
  <si>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</si>
  <si>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</si>
  <si>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</si>
  <si>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</si>
  <si>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</si>
  <si>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</si>
  <si>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</si>
  <si>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</si>
  <si>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</si>
  <si>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</si>
  <si>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</si>
  <si>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</si>
  <si>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</si>
  <si>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</si>
  <si>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</si>
  <si>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</si>
  <si>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</si>
  <si>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</si>
  <si>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</si>
  <si>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</si>
  <si>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</si>
  <si>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</si>
  <si>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</si>
  <si>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</si>
  <si>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</si>
  <si>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</si>
  <si>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</si>
  <si>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</si>
  <si>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</si>
  <si>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</si>
  <si>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</si>
  <si>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</si>
  <si>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</si>
  <si>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</si>
  <si>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</si>
  <si>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</si>
  <si>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</si>
  <si>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</si>
  <si>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</si>
  <si>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</si>
  <si>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</si>
  <si>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</si>
  <si>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</si>
  <si>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</si>
  <si>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</si>
  <si>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</si>
  <si>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</si>
  <si>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</si>
  <si>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</si>
  <si>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</si>
  <si>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</si>
  <si>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</si>
  <si>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</si>
  <si>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</si>
  <si>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</si>
  <si>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</si>
  <si>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</si>
  <si>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</si>
  <si>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</si>
  <si>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</si>
  <si>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</si>
  <si>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</si>
  <si>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</si>
  <si>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</si>
  <si>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</si>
  <si>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</si>
  <si>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</si>
  <si>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</si>
  <si>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</si>
  <si>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</si>
  <si>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</si>
  <si>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</si>
  <si>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</si>
  <si>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</si>
  <si>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</si>
  <si>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</si>
  <si>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</si>
  <si>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</si>
  <si>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</si>
  <si>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</si>
  <si>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</si>
  <si>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</si>
  <si>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</si>
  <si>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</si>
  <si>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</si>
  <si>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</si>
  <si>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</si>
  <si>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</si>
  <si>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</si>
  <si>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</si>
  <si>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</si>
  <si>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</si>
  <si>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</si>
  <si>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</si>
  <si>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</si>
  <si>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</si>
  <si>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</si>
  <si>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</si>
  <si>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</si>
  <si>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</si>
  <si>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</si>
  <si>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</si>
  <si>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</si>
  <si>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</si>
  <si>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</si>
  <si>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</si>
  <si>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</si>
  <si>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</si>
  <si>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</si>
  <si>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</si>
  <si>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</si>
  <si>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</si>
  <si>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</si>
  <si>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</si>
  <si>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</si>
  <si>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</si>
  <si>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</si>
  <si>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</si>
  <si>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</si>
  <si>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</si>
  <si>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</si>
  <si>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</si>
  <si>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</si>
  <si>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</si>
  <si>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</si>
  <si>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</si>
  <si>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</si>
  <si>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</si>
  <si>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</si>
  <si>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</si>
  <si>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</si>
  <si>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</si>
  <si>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</si>
  <si>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</si>
  <si>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</si>
  <si>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</si>
  <si>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</si>
  <si>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</si>
  <si>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</si>
  <si>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</si>
  <si>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</si>
  <si>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</si>
  <si>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</si>
  <si>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</si>
  <si>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</si>
  <si>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</si>
  <si>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</si>
  <si>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</si>
  <si>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</si>
  <si>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</si>
  <si>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</si>
  <si>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</si>
  <si>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</si>
  <si>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</si>
  <si>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</si>
  <si>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</si>
  <si>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</si>
  <si>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</si>
  <si>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</si>
  <si>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</si>
  <si>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</si>
  <si>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</si>
  <si>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</si>
  <si>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</si>
  <si>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</si>
  <si>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</si>
  <si>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</si>
  <si>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</si>
  <si>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</si>
  <si>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</si>
  <si>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</si>
  <si>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</si>
  <si>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</si>
  <si>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</si>
  <si>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</si>
  <si>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</si>
  <si>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</si>
  <si>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</si>
  <si>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</si>
  <si>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</si>
  <si>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</si>
  <si>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</si>
  <si>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</si>
  <si>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</si>
  <si>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</si>
  <si>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</si>
  <si>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</si>
  <si>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</si>
  <si>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</si>
  <si>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</si>
  <si>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</si>
  <si>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</si>
  <si>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</si>
  <si>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</si>
  <si>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</si>
  <si>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</si>
  <si>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</si>
  <si>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</si>
  <si>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</si>
  <si>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</si>
  <si>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</si>
  <si>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</si>
  <si>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</si>
  <si>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</si>
  <si>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</si>
  <si>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</si>
  <si>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</si>
  <si>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</si>
  <si>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</si>
  <si>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</si>
  <si>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</si>
  <si>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</si>
  <si>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</si>
  <si>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</si>
  <si>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</si>
  <si>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</si>
  <si>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</si>
  <si>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</si>
  <si>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</si>
  <si>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</si>
  <si>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</si>
  <si>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</si>
  <si>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</si>
  <si>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</si>
  <si>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</si>
  <si>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</si>
  <si>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</si>
  <si>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</si>
  <si>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</si>
  <si>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</si>
  <si>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</si>
  <si>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</si>
  <si>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</si>
  <si>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</si>
  <si>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</si>
  <si>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</si>
  <si>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</si>
  <si>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</si>
  <si>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</si>
  <si>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</si>
  <si>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</si>
  <si>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</si>
  <si>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</si>
  <si>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</si>
  <si>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</si>
  <si>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</si>
  <si>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</si>
  <si>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</si>
  <si>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</si>
  <si>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</si>
  <si>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</si>
  <si>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</si>
  <si>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</si>
  <si>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</si>
  <si>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</si>
  <si>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</si>
  <si>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</si>
  <si>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</si>
  <si>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</si>
  <si>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</si>
  <si>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</si>
  <si>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</si>
  <si>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</si>
  <si>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</si>
  <si>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</si>
  <si>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</si>
  <si>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</si>
  <si>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</si>
  <si>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</si>
  <si>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</si>
  <si>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</si>
  <si>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</si>
  <si>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</si>
  <si>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</si>
  <si>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</si>
  <si>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</si>
  <si>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</si>
  <si>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</si>
  <si>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</si>
  <si>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</si>
  <si>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</si>
  <si>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</si>
  <si>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</si>
  <si>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</si>
  <si>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</si>
  <si>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</si>
  <si>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</si>
  <si>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</si>
  <si>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</si>
  <si>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</si>
  <si>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</si>
  <si>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</si>
  <si>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</si>
  <si>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</si>
  <si>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</si>
  <si>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</si>
  <si>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</si>
  <si>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</si>
  <si>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</si>
  <si>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</si>
  <si>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</si>
  <si>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</si>
  <si>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</si>
  <si>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</si>
  <si>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</si>
  <si>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</si>
  <si>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</si>
  <si>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</si>
  <si>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</si>
  <si>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</si>
  <si>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</si>
  <si>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</si>
  <si>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</si>
  <si>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</si>
  <si>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</si>
  <si>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</si>
  <si>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</si>
  <si>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</si>
  <si>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</si>
  <si>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</si>
  <si>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</si>
  <si>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</si>
  <si>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</si>
  <si>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</si>
  <si>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</si>
  <si>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</si>
  <si>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</si>
  <si>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</si>
  <si>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</si>
  <si>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</si>
  <si>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</si>
  <si>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</si>
  <si>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</si>
  <si>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</si>
  <si>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</si>
  <si>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</si>
  <si>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</si>
  <si>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</si>
  <si>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</si>
  <si>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</si>
  <si>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</si>
  <si>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</si>
  <si>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</si>
  <si>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</si>
  <si>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</si>
  <si>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</si>
  <si>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</si>
  <si>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</si>
  <si>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</si>
  <si>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</si>
  <si>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</si>
  <si>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</si>
  <si>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</si>
  <si>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</si>
  <si>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</si>
  <si>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</si>
  <si>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</si>
  <si>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</si>
  <si>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</si>
  <si>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</si>
  <si>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</si>
  <si>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</si>
  <si>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</si>
  <si>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</si>
  <si>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</si>
  <si>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</si>
  <si>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</si>
  <si>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</si>
  <si>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</si>
  <si>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</si>
  <si>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</si>
  <si>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</si>
  <si>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</si>
  <si>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</si>
  <si>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</si>
  <si>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</si>
  <si>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</si>
  <si>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</si>
  <si>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</si>
  <si>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</si>
  <si>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</si>
  <si>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</si>
  <si>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</si>
  <si>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</si>
  <si>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</si>
  <si>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</si>
  <si>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</si>
  <si>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</si>
  <si>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</si>
  <si>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</si>
  <si>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</si>
  <si>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</si>
  <si>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</si>
  <si>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</si>
  <si>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</si>
  <si>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</si>
  <si>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</si>
  <si>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</si>
  <si>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</si>
  <si>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</si>
  <si>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</si>
  <si>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</si>
  <si>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</si>
  <si>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</si>
  <si>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</si>
  <si>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</si>
  <si>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</si>
  <si>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</si>
  <si>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</si>
  <si>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</si>
  <si>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</si>
  <si>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</si>
  <si>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</si>
  <si>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</si>
  <si>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</si>
  <si>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</si>
  <si>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</si>
  <si>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</si>
  <si>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</si>
  <si>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</si>
  <si>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</si>
  <si>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</si>
  <si>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</si>
  <si>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</si>
  <si>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</si>
  <si>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</si>
  <si>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</si>
  <si>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</si>
  <si>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</si>
  <si>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</si>
  <si>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</si>
  <si>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</si>
  <si>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</si>
  <si>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</si>
  <si>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</si>
  <si>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</si>
  <si>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</si>
  <si>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</si>
  <si>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</si>
  <si>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</si>
  <si>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</si>
  <si>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</si>
  <si>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</si>
  <si>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</si>
  <si>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</si>
  <si>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</si>
  <si>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</si>
  <si>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</si>
  <si>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</si>
  <si>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</si>
  <si>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</si>
  <si>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</si>
  <si>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</si>
  <si>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</si>
  <si>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</si>
  <si>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</si>
  <si>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</si>
  <si>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</si>
  <si>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</si>
  <si>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</si>
  <si>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</si>
  <si>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</si>
  <si>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</si>
  <si>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</si>
  <si>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</si>
  <si>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</si>
  <si>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</si>
  <si>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</si>
  <si>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</si>
  <si>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</si>
  <si>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</si>
  <si>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</si>
  <si>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</si>
  <si>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</si>
  <si>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</si>
  <si>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</si>
  <si>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</si>
  <si>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</si>
  <si>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</si>
  <si>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</si>
  <si>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</si>
  <si>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</si>
  <si>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</si>
  <si>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</si>
  <si>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</si>
  <si>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</si>
  <si>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</si>
  <si>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</si>
  <si>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</si>
  <si>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</si>
  <si>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</si>
  <si>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</si>
  <si>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</si>
  <si>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</si>
  <si>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</si>
  <si>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</si>
  <si>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</si>
  <si>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</si>
  <si>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</si>
  <si>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</si>
  <si>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</si>
  <si>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</si>
  <si>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</si>
  <si>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</si>
  <si>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</si>
  <si>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</si>
  <si>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</si>
  <si>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</si>
  <si>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</si>
  <si>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</si>
  <si>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</si>
  <si>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</si>
  <si>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</si>
  <si>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</si>
  <si>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</si>
  <si>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</si>
  <si>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</si>
  <si>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</si>
  <si>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</si>
  <si>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</si>
  <si>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</si>
  <si>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</si>
  <si>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</si>
  <si>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</si>
  <si>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</si>
  <si>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</si>
  <si>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</si>
  <si>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</si>
  <si>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</si>
  <si>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</si>
  <si>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</si>
  <si>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</si>
  <si>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</si>
  <si>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</si>
  <si>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</si>
  <si>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</si>
  <si>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</si>
  <si>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</si>
  <si>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</si>
  <si>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</si>
  <si>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</si>
  <si>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</si>
  <si>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</si>
  <si>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</si>
  <si>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</si>
  <si>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</si>
  <si>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</si>
  <si>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</si>
  <si>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</si>
  <si>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</si>
  <si>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</si>
  <si>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</si>
  <si>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</si>
  <si>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</si>
  <si>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</si>
  <si>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</si>
  <si>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</si>
  <si>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</si>
  <si>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</si>
  <si>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</si>
  <si>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</si>
  <si>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</si>
  <si>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</si>
  <si>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</si>
  <si>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</si>
  <si>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</si>
  <si>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</si>
  <si>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</si>
  <si>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</si>
  <si>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</si>
  <si>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</si>
  <si>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</si>
  <si>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</si>
  <si>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</si>
  <si>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</si>
  <si>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</si>
  <si>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</si>
  <si>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</si>
  <si>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</si>
  <si>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</si>
  <si>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</si>
  <si>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</si>
  <si>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</si>
  <si>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</si>
  <si>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</si>
  <si>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</si>
  <si>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</si>
  <si>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</si>
  <si>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</si>
  <si>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</si>
  <si>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</si>
  <si>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</si>
  <si>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</si>
  <si>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</si>
  <si>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</si>
  <si>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</si>
  <si>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</si>
  <si>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</si>
  <si>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</si>
  <si>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</si>
  <si>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</si>
  <si>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</si>
  <si>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</si>
  <si>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</si>
  <si>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</si>
  <si>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</si>
  <si>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</si>
  <si>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</si>
  <si>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</si>
  <si>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</si>
  <si>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</si>
  <si>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</si>
  <si>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</si>
  <si>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</si>
  <si>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</si>
  <si>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</si>
  <si>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</si>
  <si>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</si>
  <si>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</si>
  <si>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</si>
  <si>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</si>
  <si>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</si>
  <si>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</si>
  <si>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</si>
  <si>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</si>
  <si>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</si>
  <si>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</si>
  <si>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</si>
  <si>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</si>
  <si>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</si>
  <si>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</si>
  <si>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</si>
  <si>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</si>
  <si>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</si>
  <si>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</si>
  <si>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</si>
  <si>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</si>
  <si>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</si>
  <si>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</si>
  <si>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</si>
  <si>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</si>
  <si>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</si>
  <si>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</si>
  <si>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</si>
  <si>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</si>
  <si>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</si>
  <si>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</si>
  <si>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</si>
  <si>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</si>
  <si>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</si>
  <si>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</si>
  <si>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</si>
  <si>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</si>
  <si>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</si>
  <si>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</si>
  <si>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</si>
  <si>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</si>
  <si>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</si>
  <si>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</si>
  <si>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</si>
  <si>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</si>
  <si>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</si>
  <si>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</si>
  <si>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</si>
  <si>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</si>
  <si>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</si>
  <si>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</si>
  <si>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</si>
  <si>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</si>
  <si>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</si>
  <si>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</si>
  <si>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</si>
  <si>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</si>
  <si>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</si>
  <si>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</si>
  <si>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</si>
  <si>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</si>
  <si>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</si>
  <si>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</si>
  <si>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</si>
  <si>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</si>
  <si>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</si>
  <si>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</si>
  <si>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</si>
  <si>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</si>
  <si>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</si>
  <si>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</si>
  <si>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</si>
  <si>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</si>
  <si>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</si>
  <si>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</si>
  <si>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</si>
  <si>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</si>
  <si>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</si>
  <si>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</si>
  <si>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</si>
  <si>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</si>
  <si>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</si>
  <si>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</si>
  <si>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</si>
  <si>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</si>
  <si>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</si>
  <si>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</si>
  <si>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</si>
  <si>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</si>
  <si>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</si>
  <si>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</si>
  <si>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</si>
  <si>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</si>
  <si>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</si>
  <si>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</si>
  <si>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</si>
  <si>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</si>
  <si>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</si>
  <si>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</si>
  <si>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</si>
  <si>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</si>
  <si>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</si>
  <si>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</si>
  <si>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</si>
  <si>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</si>
  <si>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</si>
  <si>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</si>
  <si>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</si>
  <si>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</si>
  <si>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</si>
  <si>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</si>
  <si>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</si>
  <si>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</si>
  <si>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</si>
  <si>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</si>
  <si>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</si>
  <si>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</si>
  <si>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</si>
  <si>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</si>
  <si>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</si>
  <si>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</si>
  <si>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</si>
  <si>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</si>
  <si>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</si>
  <si>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</si>
  <si>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</si>
  <si>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</si>
  <si>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</si>
  <si>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</si>
  <si>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</si>
  <si>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</si>
  <si>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</si>
  <si>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</si>
  <si>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</si>
  <si>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</si>
  <si>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</si>
  <si>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</si>
  <si>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</si>
  <si>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</si>
  <si>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</si>
  <si>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</si>
  <si>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</si>
  <si>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</si>
  <si>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</si>
  <si>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</si>
  <si>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</si>
  <si>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</si>
  <si>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</si>
  <si>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</si>
  <si>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</si>
  <si>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</si>
  <si>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</si>
  <si>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</si>
  <si>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</si>
  <si>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</si>
  <si>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</si>
  <si>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</si>
  <si>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</si>
  <si>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</si>
  <si>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</si>
  <si>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</si>
  <si>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</si>
  <si>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</si>
  <si>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</si>
  <si>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</si>
  <si>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</si>
  <si>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</si>
  <si>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</si>
  <si>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</si>
  <si>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</si>
  <si>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</si>
  <si>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</si>
  <si>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</si>
  <si>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</si>
  <si>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</si>
  <si>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</si>
  <si>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</si>
  <si>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</si>
  <si>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</si>
  <si>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</si>
  <si>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</si>
  <si>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</si>
  <si>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</si>
  <si>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</si>
  <si>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</si>
  <si>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</si>
  <si>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</si>
  <si>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</si>
  <si>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</si>
  <si>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</si>
  <si>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</si>
  <si>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</si>
  <si>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</si>
  <si>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</si>
  <si>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</si>
  <si>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</si>
  <si>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</si>
  <si>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</si>
  <si>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</si>
  <si>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</si>
  <si>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</si>
  <si>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</si>
  <si>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</si>
  <si>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</si>
  <si>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</si>
  <si>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</si>
  <si>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</si>
  <si>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</si>
  <si>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</si>
  <si>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</si>
  <si>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</si>
  <si>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</si>
  <si>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</si>
  <si>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</si>
  <si>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</si>
  <si>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</si>
  <si>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</si>
  <si>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</si>
  <si>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</si>
  <si>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</si>
  <si>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</si>
  <si>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</si>
  <si>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</si>
  <si>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</si>
  <si>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</si>
  <si>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</si>
  <si>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</si>
  <si>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</si>
  <si>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</si>
  <si>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</si>
  <si>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</si>
  <si>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</si>
  <si>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</si>
  <si>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</si>
  <si>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</si>
  <si>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</si>
  <si>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</si>
  <si>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</si>
  <si>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</si>
  <si>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</si>
  <si>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</si>
  <si>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</si>
  <si>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</si>
  <si>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</si>
  <si>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</si>
  <si>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</si>
  <si>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</si>
  <si>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</si>
  <si>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</si>
  <si>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</si>
  <si>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</si>
  <si>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</si>
  <si>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</si>
  <si>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</si>
  <si>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</si>
  <si>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</si>
  <si>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</si>
  <si>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</si>
  <si>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</si>
  <si>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</si>
  <si>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</si>
  <si>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</si>
  <si>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</si>
  <si>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</si>
  <si>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</si>
  <si>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</si>
  <si>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</si>
  <si>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</si>
  <si>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</si>
  <si>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</si>
  <si>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</si>
  <si>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</si>
  <si>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</si>
  <si>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</si>
  <si>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</si>
  <si>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</si>
  <si>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</si>
  <si>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</si>
  <si>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</si>
  <si>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</si>
  <si>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</si>
  <si>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</si>
  <si>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</si>
  <si>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</si>
  <si>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</si>
  <si>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</si>
  <si>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</si>
  <si>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</si>
  <si>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</si>
  <si>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</si>
  <si>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</si>
  <si>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</si>
  <si>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</si>
  <si>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</si>
  <si>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</si>
  <si>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</si>
  <si>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</si>
  <si>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</si>
  <si>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</si>
  <si>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</si>
  <si>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</si>
  <si>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</si>
  <si>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</si>
  <si>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</si>
  <si>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</si>
  <si>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</si>
  <si>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</si>
  <si>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</si>
  <si>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</si>
  <si>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</si>
  <si>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</si>
  <si>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</si>
  <si>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</si>
  <si>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</si>
  <si>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</si>
  <si>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</si>
  <si>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</si>
  <si>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</si>
  <si>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</si>
  <si>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</si>
  <si>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</si>
  <si>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</si>
  <si>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</si>
  <si>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</si>
  <si>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</si>
  <si>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</si>
  <si>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</si>
  <si>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</si>
  <si>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</si>
  <si>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</si>
  <si>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</si>
  <si>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</si>
  <si>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</si>
  <si>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</si>
  <si>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</si>
  <si>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</si>
  <si>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</si>
  <si>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</si>
  <si>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</si>
  <si>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</si>
  <si>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</si>
  <si>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</si>
  <si>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</si>
  <si>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</si>
  <si>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</si>
  <si>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</si>
  <si>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</si>
  <si>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</si>
  <si>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</si>
  <si>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</si>
  <si>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</si>
  <si>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</si>
  <si>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</si>
  <si>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</si>
  <si>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</si>
  <si>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</si>
  <si>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</si>
  <si>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</si>
  <si>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</si>
  <si>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</si>
  <si>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</si>
  <si>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</si>
  <si>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</si>
  <si>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</si>
  <si>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</si>
  <si>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</si>
  <si>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</si>
  <si>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</si>
  <si>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</si>
  <si>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</si>
  <si>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</si>
  <si>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</si>
  <si>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</si>
  <si>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</si>
  <si>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</si>
  <si>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</si>
  <si>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</si>
  <si>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</si>
  <si>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</si>
  <si>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</si>
  <si>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</si>
  <si>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</si>
  <si>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</si>
  <si>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</si>
  <si>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</si>
  <si>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</si>
  <si>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</si>
  <si>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</si>
  <si>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</si>
  <si>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</si>
  <si>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</si>
  <si>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</si>
  <si>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</si>
  <si>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</si>
  <si>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</si>
  <si>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</si>
  <si>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</si>
  <si>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</si>
  <si>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</si>
  <si>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</si>
  <si>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</si>
  <si>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</si>
  <si>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</si>
  <si>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</si>
  <si>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</si>
  <si>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</si>
  <si>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</si>
  <si>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</si>
  <si>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</si>
  <si>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</si>
  <si>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</si>
  <si>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</si>
  <si>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</si>
  <si>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</si>
  <si>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</si>
  <si>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</si>
  <si>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</si>
  <si>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</si>
  <si>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</si>
  <si>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</si>
  <si>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</si>
  <si>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</si>
  <si>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</si>
  <si>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</si>
  <si>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</si>
  <si>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</si>
  <si>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</si>
  <si>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</si>
  <si>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</si>
  <si>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</si>
  <si>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</si>
  <si>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</si>
  <si>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</si>
  <si>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</si>
  <si>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</si>
  <si>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</si>
  <si>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</si>
  <si>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</si>
  <si>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</si>
  <si>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</si>
  <si>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</si>
  <si>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</si>
  <si>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</si>
  <si>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</si>
  <si>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</si>
  <si>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</si>
  <si>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</si>
  <si>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</si>
  <si>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</si>
  <si>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</si>
  <si>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</si>
  <si>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</si>
  <si>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</si>
  <si>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</si>
  <si>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</si>
  <si>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</si>
  <si>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</si>
  <si>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</si>
  <si>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</si>
  <si>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</si>
  <si>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</si>
  <si>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</si>
  <si>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</si>
  <si>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</si>
  <si>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</si>
  <si>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</si>
  <si>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</si>
  <si>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</si>
  <si>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</si>
  <si>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</si>
  <si>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</si>
  <si>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</si>
  <si>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</si>
  <si>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</si>
  <si>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</si>
  <si>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</si>
  <si>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</si>
  <si>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</si>
  <si>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</si>
  <si>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</si>
  <si>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</si>
  <si>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</si>
  <si>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</si>
  <si>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</si>
  <si>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</si>
  <si>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</si>
  <si>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</si>
  <si>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</si>
  <si>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</si>
  <si>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</si>
  <si>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</si>
  <si>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</si>
  <si>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</si>
  <si>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</si>
  <si>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</si>
  <si>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</si>
  <si>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</si>
  <si>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</si>
  <si>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</si>
  <si>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</si>
  <si>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</si>
  <si>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</si>
  <si>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</si>
  <si>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</si>
  <si>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</si>
  <si>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</si>
  <si>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</si>
  <si>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</si>
  <si>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</si>
  <si>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</si>
  <si>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</si>
  <si>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</si>
  <si>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</si>
  <si>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</si>
  <si>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</si>
  <si>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</si>
  <si>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</si>
  <si>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</si>
  <si>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</si>
  <si>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</si>
  <si>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</si>
  <si>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</si>
  <si>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</si>
  <si>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</si>
  <si>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</si>
  <si>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</si>
  <si>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</si>
  <si>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</si>
  <si>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</si>
  <si>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</si>
  <si>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</si>
  <si>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</si>
  <si>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</si>
  <si>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</si>
  <si>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</si>
  <si>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</si>
  <si>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</si>
  <si>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</si>
  <si>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</si>
  <si>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</si>
  <si>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</si>
  <si>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</si>
  <si>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</si>
  <si>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</si>
  <si>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</si>
  <si>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</si>
  <si>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</si>
  <si>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</si>
  <si>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</si>
  <si>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</si>
  <si>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</si>
  <si>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</si>
  <si>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</si>
  <si>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</si>
  <si>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</si>
  <si>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</si>
  <si>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</si>
  <si>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</si>
  <si>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</si>
  <si>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</si>
  <si>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</si>
  <si>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</si>
  <si>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</si>
  <si>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</si>
  <si>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</si>
  <si>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</si>
  <si>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</si>
  <si>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</si>
  <si>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</si>
  <si>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</si>
  <si>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</si>
  <si>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</si>
  <si>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</si>
  <si>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</si>
  <si>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</si>
  <si>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</si>
  <si>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</si>
  <si>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</si>
  <si>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</si>
  <si>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</si>
  <si>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</si>
  <si>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</si>
  <si>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</si>
  <si>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</si>
  <si>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</si>
  <si>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</si>
  <si>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</si>
  <si>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</si>
  <si>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</si>
  <si>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</si>
  <si>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</si>
  <si>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</si>
  <si>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</si>
  <si>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</si>
  <si>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</si>
  <si>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</si>
  <si>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</si>
  <si>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</si>
  <si>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</si>
  <si>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</si>
  <si>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</si>
  <si>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</si>
  <si>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</si>
  <si>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</si>
  <si>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</si>
  <si>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</si>
  <si>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</si>
  <si>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</si>
  <si>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</si>
  <si>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</si>
  <si>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</si>
  <si>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</si>
  <si>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</si>
  <si>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</si>
  <si>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</si>
  <si>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</si>
  <si>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</si>
  <si>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</si>
  <si>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</si>
  <si>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</si>
  <si>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</si>
  <si>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</si>
  <si>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</si>
  <si>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</si>
  <si>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</si>
  <si>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</si>
  <si>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</si>
  <si>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</si>
  <si>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</si>
  <si>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</si>
  <si>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</si>
  <si>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</si>
  <si>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</si>
  <si>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</si>
  <si>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</si>
  <si>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</si>
  <si>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</si>
  <si>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</si>
  <si>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</si>
  <si>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</si>
  <si>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</si>
  <si>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</si>
  <si>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</si>
  <si>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</si>
  <si>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</si>
  <si>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</si>
  <si>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</si>
  <si>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</si>
  <si>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</si>
  <si>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</si>
  <si>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</si>
  <si>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</si>
  <si>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</si>
  <si>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</si>
  <si>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</si>
  <si>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</si>
  <si>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</si>
  <si>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</si>
  <si>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</si>
  <si>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</si>
  <si>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</si>
  <si>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</si>
  <si>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</si>
  <si>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</si>
  <si>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</si>
  <si>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</si>
  <si>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</si>
  <si>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</si>
  <si>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</si>
  <si>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</si>
  <si>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</si>
  <si>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</si>
  <si>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</si>
  <si>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</si>
  <si>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</si>
  <si>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</si>
  <si>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</si>
  <si>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</si>
  <si>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</si>
  <si>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</si>
  <si>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</si>
  <si>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</si>
  <si>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</si>
  <si>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</si>
  <si>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</si>
  <si>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</si>
  <si>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</si>
  <si>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</si>
  <si>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</si>
  <si>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</si>
  <si>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</si>
  <si>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</si>
  <si>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</si>
  <si>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</si>
  <si>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</si>
  <si>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</si>
  <si>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</si>
  <si>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</si>
  <si>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</si>
  <si>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</si>
  <si>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</si>
  <si>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</si>
  <si>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</si>
  <si>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</si>
  <si>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</si>
  <si>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</si>
  <si>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</si>
  <si>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</si>
  <si>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</si>
  <si>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</si>
  <si>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</si>
  <si>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</si>
  <si>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</si>
  <si>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</si>
  <si>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</si>
  <si>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</si>
  <si>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</si>
  <si>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</si>
  <si>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</si>
  <si>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</si>
  <si>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</si>
  <si>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</si>
  <si>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</si>
  <si>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</si>
  <si>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</si>
  <si>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</si>
  <si>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</si>
  <si>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</si>
  <si>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</si>
  <si>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</si>
  <si>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</si>
  <si>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</si>
  <si>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</si>
  <si>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</si>
  <si>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</si>
  <si>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</si>
  <si>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</si>
  <si>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</si>
  <si>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</si>
  <si>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</si>
  <si>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</si>
  <si>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</si>
  <si>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</si>
  <si>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</si>
  <si>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</si>
  <si>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</si>
  <si>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</si>
  <si>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</si>
  <si>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</si>
  <si>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</si>
  <si>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</si>
  <si>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</si>
  <si>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</si>
  <si>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</si>
  <si>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</si>
  <si>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</si>
  <si>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</si>
  <si>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</si>
  <si>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</si>
  <si>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</si>
  <si>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</si>
  <si>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</si>
  <si>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</si>
  <si>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</si>
  <si>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</si>
  <si>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</si>
  <si>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</si>
  <si>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</si>
  <si>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</si>
  <si>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</si>
  <si>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</si>
  <si>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</si>
  <si>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</si>
  <si>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</si>
  <si>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</si>
  <si>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</si>
  <si>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</si>
  <si>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</si>
  <si>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</si>
  <si>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</si>
  <si>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</si>
  <si>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</si>
  <si>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</si>
  <si>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</si>
  <si>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</si>
  <si>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</si>
  <si>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</si>
  <si>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</si>
  <si>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</si>
  <si>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</si>
  <si>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</si>
  <si>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</si>
  <si>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</si>
  <si>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</si>
  <si>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</si>
  <si>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</si>
  <si>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</si>
  <si>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</si>
  <si>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</si>
  <si>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</si>
  <si>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</si>
  <si>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</si>
  <si>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</si>
  <si>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</si>
  <si>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</si>
  <si>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</si>
  <si>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</si>
  <si>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</si>
  <si>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</si>
  <si>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</si>
  <si>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</si>
  <si>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</si>
  <si>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</si>
  <si>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</si>
  <si>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</si>
  <si>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</si>
  <si>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</si>
  <si>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</si>
  <si>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</si>
  <si>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</si>
  <si>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</si>
  <si>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</si>
  <si>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</si>
  <si>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</si>
  <si>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</si>
  <si>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</si>
  <si>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</si>
  <si>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</si>
  <si>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</si>
  <si>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</si>
  <si>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</si>
  <si>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</si>
  <si>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</si>
  <si>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</si>
  <si>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</si>
  <si>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</si>
  <si>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</si>
  <si>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</si>
  <si>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</si>
  <si>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</si>
  <si>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</si>
  <si>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</si>
  <si>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</si>
  <si>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</si>
  <si>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</si>
  <si>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</si>
  <si>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</si>
  <si>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</si>
  <si>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</si>
  <si>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</si>
  <si>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</si>
  <si>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</si>
  <si>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</si>
  <si>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</si>
  <si>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</si>
  <si>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</si>
  <si>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</si>
  <si>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</si>
  <si>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</si>
  <si>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</si>
  <si>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</si>
  <si>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</si>
  <si>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</si>
  <si>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</si>
  <si>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</si>
  <si>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</si>
  <si>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</si>
  <si>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</si>
  <si>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</si>
  <si>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</si>
  <si>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</si>
  <si>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</si>
  <si>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</si>
  <si>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</si>
  <si>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</si>
  <si>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</si>
  <si>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</si>
  <si>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</si>
  <si>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</si>
  <si>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</si>
  <si>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</si>
  <si>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</si>
  <si>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</si>
  <si>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</si>
  <si>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</si>
  <si>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</si>
  <si>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</si>
  <si>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</si>
  <si>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</si>
  <si>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</si>
  <si>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</si>
  <si>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</si>
  <si>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</si>
  <si>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</si>
  <si>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</si>
  <si>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</si>
  <si>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</si>
  <si>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</si>
  <si>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</si>
  <si>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</si>
  <si>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</si>
  <si>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</si>
  <si>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</si>
  <si>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</si>
  <si>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</si>
  <si>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</si>
  <si>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</si>
  <si>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</si>
  <si>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</si>
  <si>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</si>
  <si>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</si>
  <si>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</si>
  <si>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</si>
  <si>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</si>
  <si>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</si>
  <si>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</si>
  <si>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</si>
  <si>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</si>
  <si>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</si>
  <si>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</si>
  <si>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</si>
  <si>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</si>
  <si>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</si>
  <si>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</si>
  <si>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</si>
  <si>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</si>
  <si>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</si>
  <si>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</si>
  <si>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</si>
  <si>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</si>
  <si>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</si>
  <si>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</si>
  <si>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</si>
  <si>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</si>
  <si>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</si>
  <si>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</si>
  <si>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</si>
  <si>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</si>
  <si>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</si>
  <si>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</si>
  <si>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</si>
  <si>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</si>
  <si>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</si>
  <si>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</si>
  <si>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</si>
  <si>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</si>
  <si>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</si>
  <si>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</si>
  <si>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</si>
  <si>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</si>
  <si>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</si>
  <si>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</si>
  <si>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</si>
  <si>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</si>
  <si>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</si>
  <si>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</si>
  <si>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</si>
  <si>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</si>
  <si>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</si>
  <si>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</si>
  <si>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</si>
  <si>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</si>
  <si>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</si>
  <si>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</si>
  <si>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</si>
  <si>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</si>
  <si>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</si>
  <si>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</si>
  <si>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</si>
  <si>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</si>
  <si>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</si>
  <si>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</si>
  <si>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</si>
  <si>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</si>
  <si>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</si>
  <si>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</si>
  <si>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</si>
  <si>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</si>
  <si>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</si>
  <si>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</si>
  <si>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</si>
  <si>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</si>
  <si>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</si>
  <si>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</si>
  <si>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</si>
  <si>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</si>
  <si>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</si>
  <si>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</si>
  <si>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</si>
  <si>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</si>
  <si>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</si>
  <si>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</si>
  <si>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</si>
  <si>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</si>
  <si>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</si>
  <si>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</si>
  <si>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</si>
  <si>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</si>
  <si>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</si>
  <si>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</si>
  <si>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</si>
  <si>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</si>
  <si>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</si>
  <si>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</si>
  <si>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</si>
  <si>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</si>
  <si>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</si>
  <si>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</si>
  <si>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</si>
  <si>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</si>
  <si>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</si>
  <si>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</si>
  <si>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</si>
  <si>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</si>
  <si>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</si>
  <si>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</si>
  <si>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</si>
  <si>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</si>
  <si>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</si>
  <si>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</si>
  <si>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</si>
  <si>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</si>
  <si>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</si>
  <si>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</si>
  <si>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</si>
  <si>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</si>
  <si>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</si>
  <si>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</si>
  <si>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</si>
  <si>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</si>
  <si>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</si>
  <si>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</si>
  <si>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</si>
  <si>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</si>
  <si>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</si>
  <si>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</si>
  <si>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</si>
  <si>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</si>
  <si>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</si>
  <si>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</si>
  <si>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</si>
  <si>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</si>
  <si>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</si>
  <si>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</si>
  <si>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</si>
  <si>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</si>
  <si>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</si>
  <si>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</si>
  <si>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</si>
  <si>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</si>
  <si>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</si>
  <si>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</si>
  <si>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</si>
  <si>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</si>
  <si>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</si>
  <si>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</si>
  <si>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</si>
  <si>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</si>
  <si>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</si>
  <si>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</si>
  <si>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</si>
  <si>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</si>
  <si>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</si>
  <si>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</si>
  <si>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</si>
  <si>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</si>
  <si>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</si>
  <si>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</si>
  <si>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</si>
  <si>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</si>
  <si>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</si>
  <si>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</si>
  <si>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</si>
  <si>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</si>
  <si>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</si>
  <si>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</si>
  <si>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</si>
  <si>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</si>
  <si>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</si>
  <si>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</si>
  <si>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</si>
  <si>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</si>
  <si>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</si>
  <si>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</si>
  <si>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</si>
  <si>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</si>
  <si>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</si>
  <si>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</si>
  <si>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</si>
  <si>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</si>
  <si>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</si>
  <si>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</si>
  <si>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</si>
  <si>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</si>
  <si>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</si>
  <si>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</si>
  <si>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</si>
  <si>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</si>
  <si>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</si>
  <si>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</si>
  <si>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</si>
  <si>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</si>
  <si>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</si>
  <si>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</si>
  <si>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</si>
  <si>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</si>
  <si>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</si>
  <si>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</si>
  <si>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</si>
  <si>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</si>
  <si>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</si>
  <si>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</si>
  <si>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</si>
  <si>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</si>
  <si>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</si>
  <si>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</si>
  <si>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</si>
  <si>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</si>
  <si>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</si>
  <si>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</si>
  <si>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</si>
  <si>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</si>
  <si>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</si>
  <si>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</si>
  <si>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</si>
  <si>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</si>
  <si>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</si>
  <si>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</si>
  <si>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</si>
  <si>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</si>
  <si>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</si>
  <si>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</si>
  <si>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</si>
  <si>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</si>
  <si>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</si>
  <si>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</si>
  <si>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</si>
  <si>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</si>
  <si>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</si>
  <si>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</si>
  <si>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</si>
  <si>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</si>
  <si>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</si>
  <si>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</si>
  <si>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</si>
  <si>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</si>
  <si>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</si>
  <si>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</si>
  <si>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</si>
  <si>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</si>
  <si>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</si>
  <si>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</si>
  <si>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</si>
  <si>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</si>
  <si>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</si>
  <si>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</si>
  <si>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</si>
  <si>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</si>
  <si>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</si>
  <si>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</si>
  <si>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</si>
  <si>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</si>
  <si>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</si>
  <si>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</si>
  <si>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</si>
  <si>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</si>
  <si>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</si>
  <si>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</si>
  <si>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</si>
  <si>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</si>
  <si>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</si>
  <si>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</si>
  <si>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</si>
  <si>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</si>
  <si>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</si>
  <si>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</si>
  <si>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</si>
  <si>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</si>
  <si>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</si>
  <si>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</si>
  <si>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</si>
  <si>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</si>
  <si>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</si>
  <si>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</si>
  <si>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</si>
  <si>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</si>
  <si>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</si>
  <si>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</si>
  <si>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</si>
  <si>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</si>
  <si>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</si>
  <si>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</si>
  <si>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</si>
  <si>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</si>
  <si>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</si>
  <si>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</si>
  <si>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</si>
  <si>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</si>
  <si>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</si>
  <si>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</si>
  <si>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</si>
  <si>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</si>
  <si>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</si>
  <si>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</si>
  <si>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</si>
  <si>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</si>
  <si>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</si>
  <si>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</si>
  <si>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</si>
  <si>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</si>
  <si>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</si>
  <si>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</si>
  <si>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</si>
  <si>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</si>
  <si>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</si>
  <si>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</si>
  <si>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</si>
  <si>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</si>
  <si>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</si>
  <si>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</si>
  <si>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</si>
  <si>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</si>
  <si>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</si>
  <si>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</si>
  <si>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</si>
  <si>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</si>
  <si>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</si>
  <si>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</si>
  <si>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</si>
  <si>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</si>
  <si>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</si>
  <si>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</si>
  <si>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</si>
  <si>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</si>
  <si>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</si>
  <si>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</si>
  <si>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</si>
  <si>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</si>
  <si>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</si>
  <si>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</si>
  <si>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</si>
  <si>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</si>
  <si>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</si>
  <si>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</si>
  <si>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</si>
  <si>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</si>
  <si>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</si>
  <si>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</si>
  <si>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</si>
  <si>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</si>
  <si>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</si>
  <si>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</si>
  <si>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</si>
  <si>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</si>
  <si>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</si>
  <si>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</si>
  <si>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</si>
  <si>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</si>
  <si>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</si>
  <si>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</si>
  <si>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</si>
  <si>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</si>
  <si>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</si>
  <si>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</si>
  <si>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</si>
  <si>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</si>
  <si>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</si>
  <si>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</si>
  <si>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</si>
  <si>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</si>
  <si>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</si>
  <si>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</si>
  <si>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</si>
  <si>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</si>
  <si>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</si>
  <si>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</si>
  <si>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</si>
  <si>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</si>
  <si>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</si>
  <si>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</si>
  <si>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</si>
  <si>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</si>
  <si>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</si>
  <si>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</si>
  <si>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</si>
  <si>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</si>
  <si>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</si>
  <si>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</si>
  <si>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</si>
  <si>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</si>
  <si>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</si>
  <si>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</si>
  <si>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</si>
  <si>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</si>
  <si>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</si>
  <si>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</si>
  <si>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</si>
  <si>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</si>
  <si>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</si>
  <si>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</si>
  <si>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</si>
  <si>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</si>
  <si>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</si>
  <si>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</si>
  <si>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</si>
  <si>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</si>
  <si>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</si>
  <si>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</si>
  <si>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</si>
  <si>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</si>
  <si>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</si>
  <si>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</si>
  <si>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</si>
  <si>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</si>
  <si>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</si>
  <si>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</si>
  <si>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</si>
  <si>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</si>
  <si>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</si>
  <si>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</si>
  <si>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</si>
  <si>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</si>
  <si>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</si>
  <si>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</si>
  <si>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</si>
  <si>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</si>
  <si>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</si>
  <si>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</si>
  <si>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</si>
  <si>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</si>
  <si>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</si>
  <si>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</si>
  <si>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</si>
  <si>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</si>
  <si>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</si>
  <si>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</si>
  <si>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</si>
  <si>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</si>
  <si>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</si>
  <si>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</si>
  <si>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</si>
  <si>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</si>
  <si>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</si>
  <si>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</si>
  <si>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</si>
  <si>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</si>
  <si>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</si>
  <si>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</si>
  <si>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</si>
  <si>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</si>
  <si>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</si>
  <si>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</si>
  <si>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</si>
  <si>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</si>
  <si>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</si>
  <si>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</si>
  <si>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</si>
  <si>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</si>
  <si>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</si>
  <si>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</si>
  <si>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</si>
  <si>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</si>
  <si>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</si>
  <si>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</si>
  <si>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</si>
  <si>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</si>
  <si>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</si>
  <si>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</si>
  <si>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</si>
  <si>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</si>
  <si>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</si>
  <si>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</si>
  <si>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</si>
  <si>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</si>
  <si>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</si>
  <si>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</si>
  <si>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</si>
  <si>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</si>
  <si>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</si>
  <si>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</si>
  <si>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</si>
  <si>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</si>
  <si>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</si>
  <si>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</si>
  <si>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</si>
  <si>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</si>
  <si>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</si>
  <si>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</si>
  <si>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</si>
  <si>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</si>
  <si>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</si>
  <si>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</si>
  <si>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</si>
  <si>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</si>
  <si>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</si>
  <si>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</si>
  <si>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</si>
  <si>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</si>
  <si>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</si>
  <si>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</si>
  <si>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</si>
  <si>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</si>
  <si>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</si>
  <si>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</si>
  <si>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</si>
  <si>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</si>
  <si>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</si>
  <si>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</si>
  <si>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</si>
  <si>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</si>
  <si>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</si>
  <si>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</si>
  <si>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</si>
  <si>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</si>
  <si>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</si>
  <si>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</si>
  <si>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</si>
  <si>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</si>
  <si>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</si>
  <si>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</si>
  <si>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</si>
  <si>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</si>
  <si>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</si>
  <si>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</si>
  <si>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</si>
  <si>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</si>
  <si>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</si>
  <si>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</si>
  <si>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</si>
  <si>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</si>
  <si>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</si>
  <si>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</si>
  <si>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</si>
  <si>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</si>
  <si>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</si>
  <si>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</si>
  <si>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</si>
  <si>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</si>
  <si>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</si>
  <si>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</si>
  <si>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</si>
  <si>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</si>
  <si>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</si>
  <si>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</si>
  <si>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</si>
  <si>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</si>
  <si>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</si>
  <si>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</si>
  <si>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</si>
  <si>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</si>
  <si>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</si>
  <si>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</si>
  <si>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</si>
  <si>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</si>
  <si>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</si>
  <si>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</si>
  <si>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</si>
  <si>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</si>
  <si>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</si>
  <si>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</si>
  <si>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</si>
  <si>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</si>
  <si>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</si>
  <si>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</si>
  <si>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</si>
  <si>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</si>
  <si>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</si>
  <si>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</si>
  <si>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</si>
  <si>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</si>
  <si>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</si>
  <si>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</si>
  <si>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</si>
  <si>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</si>
  <si>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</si>
  <si>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</si>
  <si>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</si>
  <si>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</si>
  <si>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</si>
  <si>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</si>
  <si>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</si>
  <si>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</si>
  <si>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</si>
  <si>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</si>
  <si>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</si>
  <si>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</si>
  <si>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</si>
  <si>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</si>
  <si>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</si>
  <si>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</si>
  <si>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</si>
  <si>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</si>
  <si>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</si>
  <si>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</si>
  <si>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</si>
  <si>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</si>
  <si>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</si>
  <si>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</si>
  <si>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</si>
  <si>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</si>
  <si>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</si>
  <si>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</si>
  <si>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</si>
  <si>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</si>
  <si>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</si>
  <si>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</si>
  <si>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</si>
  <si>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</si>
  <si>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</si>
  <si>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</si>
  <si>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</si>
  <si>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</si>
  <si>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</si>
  <si>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</si>
  <si>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</si>
  <si>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</si>
  <si>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</si>
  <si>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</si>
  <si>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</si>
  <si>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</si>
  <si>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</si>
  <si>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</si>
  <si>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</si>
  <si>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</si>
  <si>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</si>
  <si>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</si>
  <si>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</si>
  <si>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</si>
  <si>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</si>
  <si>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</si>
  <si>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</si>
  <si>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</si>
  <si>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</si>
  <si>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</si>
  <si>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</si>
  <si>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</si>
  <si>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</si>
  <si>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</si>
  <si>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</si>
  <si>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</si>
  <si>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</si>
  <si>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</si>
  <si>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</si>
  <si>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</si>
  <si>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</si>
  <si>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</si>
  <si>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</si>
  <si>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</si>
  <si>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</si>
  <si>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</si>
  <si>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</si>
  <si>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</si>
  <si>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</si>
  <si>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</si>
  <si>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</si>
  <si>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</si>
  <si>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</si>
  <si>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</si>
  <si>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</si>
  <si>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</si>
  <si>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</si>
  <si>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</si>
  <si>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</si>
  <si>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</si>
  <si>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</si>
  <si>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</si>
  <si>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</si>
  <si>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</si>
  <si>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</si>
  <si>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</si>
  <si>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</si>
  <si>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</si>
  <si>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</si>
  <si>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</si>
  <si>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</si>
  <si>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</si>
  <si>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</si>
  <si>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</si>
  <si>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</si>
  <si>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</si>
  <si>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</si>
  <si>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</si>
  <si>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</si>
  <si>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</si>
  <si>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</si>
  <si>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</si>
  <si>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</si>
  <si>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</si>
  <si>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</si>
  <si>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</si>
  <si>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</si>
  <si>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</si>
  <si>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</si>
  <si>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</si>
  <si>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</si>
  <si>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</si>
  <si>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</si>
  <si>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</si>
  <si>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</si>
  <si>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</si>
  <si>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</si>
  <si>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</si>
  <si>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</si>
  <si>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</si>
  <si>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</si>
  <si>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</si>
  <si>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</si>
  <si>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</si>
  <si>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</si>
  <si>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</si>
  <si>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</si>
  <si>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</si>
  <si>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</si>
  <si>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</si>
  <si>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</si>
  <si>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</si>
  <si>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</si>
  <si>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</si>
  <si>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</si>
  <si>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</si>
  <si>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</si>
  <si>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</si>
  <si>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</si>
  <si>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</si>
  <si>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</si>
  <si>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</si>
  <si>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</si>
  <si>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</si>
  <si>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</si>
  <si>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</si>
  <si>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</si>
  <si>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</si>
  <si>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</si>
  <si>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</si>
  <si>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</si>
  <si>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</si>
  <si>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</si>
  <si>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</si>
  <si>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</si>
  <si>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</si>
  <si>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</si>
  <si>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</si>
  <si>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</si>
  <si>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</si>
  <si>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</si>
  <si>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</si>
  <si>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</si>
  <si>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</si>
  <si>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</si>
  <si>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</si>
  <si>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</si>
  <si>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</si>
  <si>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</si>
  <si>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</si>
  <si>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</si>
  <si>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</si>
  <si>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</si>
  <si>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</si>
  <si>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</si>
  <si>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</si>
  <si>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</si>
  <si>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</si>
  <si>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</si>
  <si>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</si>
  <si>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</si>
  <si>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</si>
  <si>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</si>
  <si>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</si>
  <si>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</si>
  <si>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</si>
  <si>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</si>
  <si>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</si>
  <si>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</si>
  <si>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</si>
  <si>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</si>
  <si>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</si>
  <si>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</si>
  <si>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</si>
  <si>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</si>
  <si>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</si>
  <si>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</si>
  <si>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</si>
  <si>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</si>
  <si>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</si>
  <si>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</si>
  <si>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</si>
  <si>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</si>
  <si>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</si>
  <si>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</si>
  <si>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</si>
  <si>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</si>
  <si>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</si>
  <si>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</si>
  <si>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</si>
  <si>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</si>
  <si>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</si>
  <si>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</si>
  <si>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</si>
  <si>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</si>
  <si>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</si>
  <si>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</si>
  <si>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</si>
  <si>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</si>
  <si>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</si>
  <si>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</si>
  <si>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</si>
  <si>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</si>
  <si>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</si>
  <si>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</si>
  <si>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</si>
  <si>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</si>
  <si>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</si>
  <si>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</si>
  <si>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</si>
  <si>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</si>
  <si>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</si>
  <si>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</si>
  <si>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</si>
  <si>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</si>
  <si>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</si>
  <si>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</si>
  <si>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</si>
  <si>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</si>
  <si>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</si>
  <si>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</si>
  <si>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</si>
  <si>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</si>
  <si>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</si>
  <si>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</si>
  <si>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</si>
  <si>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</si>
  <si>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</si>
  <si>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</si>
  <si>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</si>
  <si>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</si>
  <si>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</si>
  <si>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</si>
  <si>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</si>
  <si>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</si>
  <si>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</si>
  <si>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</si>
  <si>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</si>
  <si>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</si>
  <si>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</si>
  <si>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</si>
  <si>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</si>
  <si>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</si>
  <si>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</si>
  <si>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</si>
  <si>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</si>
  <si>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</si>
  <si>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</si>
  <si>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</si>
  <si>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</si>
  <si>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</si>
  <si>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</si>
  <si>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</si>
  <si>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</si>
  <si>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</si>
  <si>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</si>
  <si>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</si>
  <si>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</si>
  <si>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</si>
  <si>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</si>
  <si>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</si>
  <si>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</si>
  <si>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</si>
  <si>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</si>
  <si>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</si>
  <si>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</si>
  <si>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</si>
  <si>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</si>
  <si>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</si>
  <si>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</si>
  <si>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</si>
  <si>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</si>
  <si>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</si>
  <si>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</si>
  <si>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</si>
  <si>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</si>
  <si>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</si>
  <si>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</si>
  <si>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</si>
  <si>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</si>
  <si>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</si>
  <si>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</si>
  <si>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</si>
  <si>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</si>
  <si>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</si>
  <si>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</si>
  <si>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</si>
  <si>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</si>
  <si>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</si>
  <si>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</si>
  <si>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</si>
  <si>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</si>
  <si>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</si>
  <si>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</si>
  <si>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</si>
  <si>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</si>
  <si>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</si>
  <si>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</si>
  <si>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</si>
  <si>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</si>
  <si>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</si>
  <si>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</si>
  <si>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</si>
  <si>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</si>
  <si>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</si>
  <si>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</si>
  <si>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</si>
  <si>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</si>
  <si>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</si>
  <si>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</si>
  <si>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</si>
  <si>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</si>
  <si>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</si>
  <si>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</si>
  <si>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</si>
  <si>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</si>
  <si>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</si>
  <si>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</si>
  <si>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</si>
  <si>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</si>
  <si>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</si>
  <si>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</si>
  <si>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</si>
  <si>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</si>
  <si>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</si>
  <si>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</si>
  <si>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</si>
  <si>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</si>
  <si>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</si>
  <si>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</si>
  <si>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</si>
  <si>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</si>
  <si>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</si>
  <si>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</si>
  <si>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</si>
  <si>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</si>
  <si>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</si>
  <si>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</si>
  <si>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</si>
  <si>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</si>
  <si>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</si>
  <si>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</si>
  <si>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</si>
  <si>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</si>
  <si>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</si>
  <si>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</si>
  <si>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</si>
  <si>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</si>
  <si>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</si>
  <si>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</si>
  <si>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</si>
  <si>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</si>
  <si>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</si>
  <si>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</si>
  <si>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</si>
  <si>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</si>
  <si>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</si>
  <si>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</si>
  <si>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</si>
  <si>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</si>
  <si>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</si>
  <si>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</si>
  <si>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</si>
  <si>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</si>
  <si>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</si>
  <si>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</si>
  <si>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</si>
  <si>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</si>
  <si>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</si>
  <si>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</si>
  <si>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</si>
  <si>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</si>
  <si>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</si>
  <si>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</si>
  <si>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</si>
  <si>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</si>
  <si>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</si>
  <si>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</si>
  <si>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</si>
  <si>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</si>
  <si>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</si>
  <si>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</si>
  <si>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</si>
  <si>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</si>
  <si>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</si>
  <si>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</si>
  <si>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</si>
  <si>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</si>
  <si>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</si>
  <si>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</si>
  <si>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</si>
  <si>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</si>
  <si>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</si>
  <si>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</si>
  <si>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</si>
  <si>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</si>
  <si>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</si>
  <si>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</si>
  <si>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</si>
  <si>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</si>
  <si>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</si>
  <si>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</si>
  <si>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</si>
  <si>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</si>
  <si>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</si>
  <si>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</si>
  <si>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</si>
  <si>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</si>
  <si>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</si>
  <si>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</si>
  <si>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</si>
  <si>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</si>
  <si>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</si>
  <si>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</si>
  <si>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</si>
  <si>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</si>
  <si>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</si>
  <si>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</si>
  <si>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</si>
  <si>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</si>
  <si>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</si>
  <si>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</si>
  <si>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</si>
  <si>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</si>
  <si>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</si>
  <si>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</si>
  <si>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</si>
  <si>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</si>
  <si>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</si>
  <si>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</si>
  <si>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</si>
  <si>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</si>
  <si>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</si>
  <si>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</si>
  <si>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</si>
  <si>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</si>
  <si>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</si>
  <si>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</si>
  <si>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</si>
  <si>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</si>
  <si>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</si>
  <si>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</si>
  <si>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</si>
  <si>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</si>
  <si>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</si>
  <si>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</si>
  <si>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</si>
  <si>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</si>
  <si>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</si>
  <si>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</si>
  <si>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</si>
  <si>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</si>
  <si>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</si>
  <si>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</si>
  <si>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</si>
  <si>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</si>
  <si>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</si>
  <si>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</si>
  <si>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</si>
  <si>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</si>
  <si>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</si>
  <si>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</si>
  <si>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</si>
  <si>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</si>
  <si>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</si>
  <si>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</si>
  <si>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</si>
  <si>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</si>
  <si>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</si>
  <si>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</si>
  <si>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</si>
  <si>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</si>
  <si>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</si>
  <si>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</si>
  <si>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</si>
  <si>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</si>
  <si>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</si>
  <si>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</si>
  <si>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</si>
  <si>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</si>
  <si>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</si>
  <si>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</si>
  <si>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</si>
  <si>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</si>
  <si>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</si>
  <si>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</si>
  <si>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</si>
  <si>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</si>
  <si>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</si>
  <si>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</si>
  <si>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</si>
  <si>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</si>
  <si>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</si>
  <si>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</si>
  <si>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</si>
  <si>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</si>
  <si>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</si>
  <si>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</si>
  <si>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</si>
  <si>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</si>
  <si>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</si>
  <si>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</si>
  <si>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</si>
  <si>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</si>
  <si>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</si>
  <si>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</si>
  <si>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</si>
  <si>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</si>
  <si>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</si>
  <si>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</si>
  <si>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</si>
  <si>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</si>
  <si>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</si>
  <si>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</si>
  <si>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</si>
  <si>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</si>
  <si>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</si>
  <si>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</si>
  <si>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</si>
  <si>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</si>
  <si>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</si>
  <si>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</si>
  <si>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</si>
  <si>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</si>
  <si>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</si>
  <si>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</si>
  <si>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</si>
  <si>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</si>
  <si>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</si>
  <si>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</si>
  <si>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</si>
  <si>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</si>
  <si>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</si>
  <si>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</si>
  <si>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</si>
  <si>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</si>
  <si>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</si>
  <si>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</si>
  <si>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</si>
  <si>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</si>
  <si>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</si>
  <si>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</si>
  <si>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</si>
  <si>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</si>
  <si>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</si>
  <si>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</si>
  <si>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</si>
  <si>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</si>
  <si>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</si>
  <si>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</si>
  <si>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</si>
  <si>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</si>
  <si>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</si>
  <si>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</si>
  <si>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</si>
  <si>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</si>
  <si>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</si>
  <si>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</si>
  <si>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</si>
  <si>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</si>
  <si>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</si>
  <si>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</si>
  <si>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</si>
  <si>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</si>
  <si>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</si>
  <si>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</si>
  <si>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</si>
  <si>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</si>
  <si>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</si>
  <si>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</si>
  <si>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</si>
  <si>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</si>
  <si>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</si>
  <si>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</si>
  <si>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</si>
  <si>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</si>
  <si>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</si>
  <si>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</si>
  <si>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</si>
  <si>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</si>
  <si>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</si>
  <si>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</si>
  <si>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</si>
  <si>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</si>
  <si>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</si>
  <si>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</si>
  <si>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</si>
  <si>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</si>
  <si>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</si>
  <si>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</si>
  <si>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</si>
  <si>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</si>
  <si>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</si>
  <si>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</si>
  <si>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</si>
  <si>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</si>
  <si>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</si>
  <si>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</si>
  <si>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</si>
  <si>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</si>
  <si>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</si>
  <si>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</si>
  <si>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</si>
  <si>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</si>
  <si>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</si>
  <si>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</si>
  <si>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</si>
  <si>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</si>
  <si>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</si>
  <si>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</si>
  <si>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</si>
  <si>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</si>
  <si>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</si>
  <si>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</si>
  <si>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</si>
  <si>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</si>
  <si>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</si>
  <si>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</si>
  <si>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</si>
  <si>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</si>
  <si>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</si>
  <si>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</si>
  <si>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</si>
  <si>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</si>
  <si>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</si>
  <si>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</si>
  <si>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</si>
  <si>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</si>
  <si>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</si>
  <si>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</si>
  <si>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</si>
  <si>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</si>
  <si>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</si>
  <si>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</si>
  <si>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</si>
  <si>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</si>
  <si>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</si>
  <si>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</si>
  <si>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</si>
  <si>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</si>
  <si>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</si>
  <si>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</si>
  <si>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</si>
  <si>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</si>
  <si>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</si>
  <si>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</si>
  <si>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</si>
  <si>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</si>
  <si>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</si>
  <si>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</si>
  <si>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</si>
  <si>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</si>
  <si>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</si>
  <si>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</si>
  <si>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</si>
  <si>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</si>
  <si>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</si>
  <si>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</si>
  <si>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</si>
  <si>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</si>
  <si>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</si>
  <si>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</si>
  <si>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</si>
  <si>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</si>
  <si>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</si>
  <si>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</si>
  <si>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</si>
  <si>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</si>
  <si>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</si>
  <si>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</si>
  <si>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</si>
  <si>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</si>
  <si>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</si>
  <si>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</si>
  <si>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</si>
  <si>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</si>
  <si>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</si>
  <si>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</si>
  <si>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</si>
  <si>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</si>
  <si>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</si>
  <si>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</si>
  <si>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</si>
  <si>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</si>
  <si>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</si>
  <si>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</si>
  <si>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</si>
  <si>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</si>
  <si>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</si>
  <si>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</si>
  <si>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</si>
  <si>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</si>
  <si>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</si>
  <si>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</si>
  <si>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</si>
  <si>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</si>
  <si>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</si>
  <si>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</si>
  <si>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</si>
  <si>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</si>
  <si>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</si>
  <si>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</si>
  <si>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</si>
  <si>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</si>
  <si>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</si>
  <si>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</si>
  <si>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</si>
  <si>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</si>
  <si>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</si>
  <si>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</si>
  <si>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</si>
  <si>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</si>
  <si>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</si>
  <si>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</si>
  <si>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</si>
  <si>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</si>
  <si>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</si>
  <si>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</si>
  <si>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</si>
  <si>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</si>
  <si>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</si>
  <si>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</si>
  <si>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</si>
  <si>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</si>
  <si>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</si>
  <si>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</si>
  <si>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</si>
  <si>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</si>
  <si>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</si>
  <si>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</si>
  <si>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</si>
  <si>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</si>
  <si>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</si>
  <si>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</si>
  <si>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</si>
  <si>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</si>
  <si>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</si>
  <si>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</si>
  <si>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</si>
  <si>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</si>
  <si>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</si>
  <si>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</si>
  <si>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</si>
  <si>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</si>
  <si>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</si>
  <si>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</si>
  <si>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</si>
  <si>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</si>
  <si>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</si>
  <si>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</si>
  <si>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</si>
  <si>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</si>
  <si>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</si>
  <si>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</si>
  <si>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</si>
  <si>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</si>
  <si>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</si>
  <si>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</si>
  <si>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</si>
  <si>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</si>
  <si>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</si>
  <si>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</si>
  <si>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</si>
  <si>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</si>
  <si>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</si>
  <si>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</si>
  <si>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</si>
  <si>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</si>
  <si>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</si>
  <si>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</si>
  <si>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</si>
  <si>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</si>
  <si>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</si>
  <si>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</si>
  <si>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</si>
  <si>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</si>
  <si>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</si>
  <si>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</si>
  <si>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</si>
  <si>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</si>
  <si>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</si>
  <si>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</si>
  <si>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</si>
  <si>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</si>
  <si>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</si>
  <si>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</si>
  <si>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</si>
  <si>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</si>
  <si>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</si>
  <si>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</si>
  <si>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</si>
  <si>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</si>
  <si>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</si>
  <si>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</si>
  <si>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</si>
  <si>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</si>
  <si>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</si>
  <si>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</si>
  <si>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</si>
  <si>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</si>
  <si>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</si>
  <si>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</si>
  <si>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</si>
  <si>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</si>
  <si>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</si>
  <si>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</si>
  <si>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</si>
  <si>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</si>
  <si>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</si>
  <si>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</si>
  <si>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</si>
  <si>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</si>
  <si>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</si>
  <si>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</si>
  <si>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</si>
  <si>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</si>
  <si>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</si>
  <si>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</si>
  <si>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</si>
  <si>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</si>
  <si>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</si>
  <si>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</si>
  <si>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</si>
  <si>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</si>
  <si>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</si>
  <si>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</si>
  <si>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</si>
  <si>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</si>
  <si>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</si>
  <si>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</si>
  <si>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</si>
  <si>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</si>
  <si>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</si>
  <si>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</si>
  <si>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</si>
  <si>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</si>
  <si>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</si>
  <si>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</si>
  <si>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</si>
  <si>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</si>
  <si>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</si>
  <si>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</si>
  <si>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</si>
  <si>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</si>
  <si>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</si>
  <si>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</si>
  <si>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</si>
  <si>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</si>
  <si>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</si>
  <si>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</si>
  <si>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</si>
  <si>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</si>
  <si>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</si>
  <si>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</si>
  <si>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</si>
  <si>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</si>
  <si>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</si>
  <si>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</si>
  <si>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</si>
  <si>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</si>
  <si>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</si>
  <si>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</si>
  <si>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</si>
  <si>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</si>
  <si>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</si>
  <si>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</si>
  <si>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</si>
  <si>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</si>
  <si>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</si>
  <si>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</si>
  <si>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</si>
  <si>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</si>
  <si>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</si>
  <si>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</si>
  <si>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</si>
  <si>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</si>
  <si>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</si>
  <si>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</si>
  <si>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</si>
  <si>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</si>
  <si>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</si>
  <si>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</si>
  <si>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</si>
  <si>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</si>
  <si>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</si>
  <si>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</si>
  <si>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</si>
  <si>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</si>
  <si>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</si>
  <si>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</si>
  <si>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</si>
  <si>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</si>
  <si>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</si>
  <si>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</si>
  <si>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</si>
  <si>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</si>
  <si>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</si>
  <si>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</si>
  <si>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</si>
  <si>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</si>
  <si>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</si>
  <si>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</si>
  <si>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</si>
  <si>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</si>
  <si>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</si>
  <si>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</si>
  <si>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</si>
  <si>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</si>
  <si>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</si>
  <si>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</si>
  <si>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</si>
  <si>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</si>
  <si>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</si>
  <si>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</si>
  <si>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</si>
  <si>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</si>
  <si>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</si>
  <si>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</si>
  <si>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</si>
  <si>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</si>
  <si>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</si>
  <si>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</si>
  <si>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</si>
  <si>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</si>
  <si>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</si>
  <si>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</si>
  <si>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</si>
  <si>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</si>
  <si>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</si>
  <si>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</si>
  <si>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</si>
  <si>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</si>
  <si>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</si>
  <si>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</si>
  <si>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</si>
  <si>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</si>
  <si>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</si>
  <si>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</si>
  <si>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</si>
  <si>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</si>
  <si>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</si>
  <si>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</si>
  <si>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</si>
  <si>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</si>
  <si>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</si>
  <si>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</si>
  <si>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</si>
  <si>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</si>
  <si>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</si>
  <si>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</si>
  <si>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</si>
  <si>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</si>
  <si>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</si>
  <si>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</si>
  <si>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</si>
  <si>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</si>
  <si>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</si>
  <si>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</si>
  <si>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</si>
  <si>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</si>
  <si>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</si>
  <si>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</si>
  <si>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</si>
  <si>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</si>
  <si>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</si>
  <si>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</si>
  <si>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</si>
  <si>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</si>
  <si>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</si>
  <si>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</si>
  <si>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</si>
  <si>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</si>
  <si>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</si>
  <si>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</si>
  <si>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</si>
  <si>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</si>
  <si>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</si>
  <si>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</si>
  <si>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</si>
  <si>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</si>
  <si>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</si>
  <si>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</si>
  <si>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</si>
  <si>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</si>
  <si>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</si>
  <si>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</si>
  <si>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</si>
  <si>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</si>
  <si>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</si>
  <si>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</si>
  <si>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</si>
  <si>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</si>
  <si>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</si>
  <si>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</si>
  <si>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</si>
  <si>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</si>
  <si>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</si>
  <si>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</si>
  <si>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</si>
  <si>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</si>
  <si>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</si>
  <si>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</si>
  <si>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</si>
  <si>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</si>
  <si>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</si>
  <si>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</si>
  <si>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</si>
  <si>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</si>
  <si>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</si>
  <si>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</si>
  <si>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</si>
  <si>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</si>
  <si>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</si>
  <si>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</si>
  <si>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</si>
  <si>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</si>
  <si>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</si>
  <si>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</si>
  <si>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</si>
  <si>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</si>
  <si>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</si>
  <si>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</si>
  <si>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</si>
  <si>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</si>
  <si>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</si>
  <si>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</si>
  <si>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</si>
  <si>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</si>
  <si>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</si>
  <si>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</si>
  <si>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</si>
  <si>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</si>
  <si>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</si>
  <si>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</si>
  <si>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</si>
  <si>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</si>
  <si>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</si>
  <si>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</si>
  <si>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</si>
  <si>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</si>
  <si>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</si>
  <si>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</si>
  <si>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</si>
  <si>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</si>
  <si>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</si>
  <si>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</si>
  <si>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</si>
  <si>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</si>
  <si>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</si>
  <si>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</si>
  <si>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</si>
  <si>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</si>
  <si>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</si>
  <si>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</si>
  <si>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</si>
  <si>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</si>
  <si>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</si>
  <si>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</si>
  <si>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</si>
  <si>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</si>
  <si>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</si>
  <si>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</si>
  <si>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</si>
  <si>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</si>
  <si>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</si>
  <si>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</si>
  <si>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</si>
  <si>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</si>
  <si>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</si>
  <si>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</si>
  <si>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</si>
  <si>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</si>
  <si>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</si>
  <si>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</si>
  <si>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</si>
  <si>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</si>
  <si>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</si>
  <si>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</si>
  <si>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</si>
  <si>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</si>
  <si>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</si>
  <si>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</si>
  <si>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</si>
  <si>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</si>
  <si>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</si>
  <si>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</si>
  <si>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</si>
  <si>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</si>
  <si>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</si>
  <si>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</si>
  <si>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</si>
  <si>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</si>
  <si>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</si>
  <si>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</si>
  <si>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</si>
  <si>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</si>
  <si>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</si>
  <si>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</si>
  <si>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</si>
  <si>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</si>
  <si>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</si>
  <si>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</si>
  <si>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</si>
  <si>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</si>
  <si>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</si>
  <si>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</si>
  <si>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</si>
  <si>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</si>
  <si>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</si>
  <si>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</si>
  <si>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</si>
  <si>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</si>
  <si>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</si>
  <si>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</si>
  <si>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</si>
  <si>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</si>
  <si>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</si>
  <si>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</si>
  <si>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</si>
  <si>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</si>
  <si>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</si>
  <si>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</si>
  <si>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</si>
  <si>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</si>
  <si>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</si>
  <si>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</si>
  <si>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</si>
  <si>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</si>
  <si>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</si>
  <si>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</si>
  <si>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</si>
  <si>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</si>
  <si>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</si>
  <si>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</si>
  <si>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</si>
  <si>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</si>
  <si>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</si>
  <si>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</si>
  <si>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</si>
  <si>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</si>
  <si>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</si>
  <si>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</si>
  <si>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</si>
  <si>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</si>
  <si>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</si>
  <si>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</si>
  <si>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</si>
  <si>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</si>
  <si>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</si>
  <si>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</si>
  <si>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</si>
  <si>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</si>
  <si>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</si>
  <si>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</si>
  <si>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</si>
  <si>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</si>
  <si>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</si>
  <si>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</si>
  <si>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</si>
  <si>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</si>
  <si>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</si>
  <si>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</si>
  <si>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</si>
  <si>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</si>
  <si>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</si>
  <si>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</si>
  <si>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</si>
  <si>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</si>
  <si>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</si>
  <si>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</si>
  <si>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</si>
  <si>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</si>
  <si>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</si>
  <si>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</si>
  <si>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</si>
  <si>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</si>
  <si>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</si>
  <si>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</si>
  <si>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</si>
  <si>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</si>
  <si>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</si>
  <si>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</si>
  <si>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</si>
  <si>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</si>
  <si>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</si>
  <si>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</si>
  <si>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</si>
  <si>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</si>
  <si>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</si>
  <si>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</si>
  <si>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</si>
  <si>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</si>
  <si>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</si>
  <si>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</si>
  <si>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</si>
  <si>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</si>
  <si>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</si>
  <si>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</si>
  <si>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</si>
  <si>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</si>
  <si>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</si>
  <si>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</si>
  <si>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</si>
  <si>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</si>
  <si>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</si>
  <si>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</si>
  <si>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</si>
  <si>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</si>
  <si>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</si>
  <si>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</si>
  <si>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</si>
  <si>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</si>
  <si>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</si>
  <si>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</si>
  <si>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</si>
  <si>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</si>
  <si>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</si>
  <si>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</si>
  <si>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</si>
  <si>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</si>
  <si>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</si>
  <si>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</si>
  <si>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</si>
  <si>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</si>
  <si>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</si>
  <si>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</si>
  <si>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</si>
  <si>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</si>
  <si>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</si>
  <si>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</si>
  <si>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</si>
  <si>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</si>
  <si>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</si>
  <si>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</si>
  <si>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</si>
  <si>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</si>
  <si>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</si>
  <si>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</si>
  <si>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</si>
  <si>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</si>
  <si>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</si>
  <si>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</si>
  <si>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</si>
  <si>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</si>
  <si>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</si>
  <si>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</si>
  <si>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</si>
  <si>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</si>
  <si>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</si>
  <si>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</si>
  <si>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</si>
  <si>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</si>
  <si>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</si>
  <si>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</si>
  <si>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</si>
  <si>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</si>
  <si>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</si>
  <si>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</si>
  <si>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</si>
  <si>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</si>
  <si>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</si>
  <si>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</si>
  <si>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</si>
  <si>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</si>
  <si>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</si>
  <si>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</si>
  <si>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</si>
  <si>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</si>
  <si>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</si>
  <si>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</si>
  <si>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</si>
  <si>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</si>
  <si>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</si>
  <si>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</si>
  <si>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</si>
  <si>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</si>
  <si>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</si>
  <si>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</si>
  <si>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</si>
  <si>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</si>
  <si>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</si>
  <si>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</si>
  <si>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</si>
  <si>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</si>
  <si>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</si>
  <si>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</si>
  <si>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</si>
  <si>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</si>
  <si>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</si>
  <si>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</si>
  <si>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</si>
  <si>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</si>
  <si>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</si>
  <si>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</si>
  <si>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</si>
  <si>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</si>
  <si>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</si>
  <si>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</si>
  <si>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</si>
  <si>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</si>
  <si>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</si>
  <si>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</si>
  <si>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</si>
  <si>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</si>
  <si>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</si>
  <si>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</si>
  <si>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</si>
  <si>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</si>
  <si>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</si>
  <si>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</si>
  <si>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</si>
  <si>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</si>
  <si>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</si>
  <si>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</si>
  <si>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</si>
  <si>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</si>
  <si>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</si>
  <si>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</si>
  <si>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</si>
  <si>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</si>
  <si>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</si>
  <si>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</si>
  <si>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</si>
  <si>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</si>
  <si>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</si>
  <si>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</si>
  <si>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</si>
  <si>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</si>
  <si>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</si>
  <si>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</si>
  <si>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</si>
  <si>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</si>
  <si>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</si>
  <si>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</si>
  <si>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</si>
  <si>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</si>
  <si>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</si>
  <si>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</si>
  <si>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</si>
  <si>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</si>
  <si>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</si>
  <si>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</si>
  <si>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</si>
  <si>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</si>
  <si>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</si>
  <si>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</si>
  <si>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</si>
  <si>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</si>
  <si>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</si>
  <si>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</si>
  <si>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</si>
  <si>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</si>
  <si>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</si>
  <si>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</si>
  <si>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</si>
  <si>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</si>
  <si>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</si>
  <si>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</si>
  <si>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</si>
  <si>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</si>
  <si>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</si>
  <si>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</si>
  <si>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</si>
  <si>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</si>
  <si>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</si>
  <si>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</si>
  <si>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</si>
  <si>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</si>
  <si>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</si>
  <si>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</si>
  <si>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</si>
  <si>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</si>
  <si>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</si>
  <si>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</si>
  <si>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</si>
  <si>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</si>
  <si>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</si>
  <si>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</si>
  <si>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</si>
  <si>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</si>
  <si>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</si>
  <si>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</si>
  <si>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</si>
  <si>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</si>
  <si>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</si>
  <si>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</si>
  <si>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</si>
  <si>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</si>
  <si>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</si>
  <si>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</si>
  <si>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</si>
  <si>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</si>
  <si>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</si>
  <si>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</si>
  <si>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</si>
  <si>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</si>
  <si>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</si>
  <si>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</si>
  <si>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</si>
  <si>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</si>
  <si>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</si>
  <si>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</si>
  <si>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</si>
  <si>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</si>
  <si>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</si>
  <si>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</si>
  <si>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</si>
  <si>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</si>
  <si>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</si>
  <si>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</si>
  <si>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</si>
  <si>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</si>
  <si>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</si>
  <si>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</si>
  <si>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</si>
  <si>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</si>
  <si>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</si>
  <si>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</si>
  <si>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</si>
  <si>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</si>
  <si>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</si>
  <si>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</si>
  <si>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</si>
  <si>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</si>
  <si>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</si>
  <si>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</si>
  <si>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</si>
  <si>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</si>
  <si>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</si>
  <si>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</si>
  <si>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</si>
  <si>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</si>
  <si>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</si>
  <si>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</si>
  <si>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</si>
  <si>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</si>
  <si>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</si>
  <si>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</si>
  <si>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</si>
  <si>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</si>
  <si>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</si>
  <si>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</si>
  <si>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</si>
  <si>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</si>
  <si>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</si>
  <si>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</si>
  <si>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</si>
  <si>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</si>
  <si>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</si>
  <si>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</si>
  <si>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</si>
  <si>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</si>
  <si>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</si>
  <si>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</si>
  <si>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</si>
  <si>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</si>
  <si>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</si>
  <si>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</si>
  <si>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</si>
  <si>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</si>
  <si>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</si>
  <si>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</si>
  <si>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</si>
  <si>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</si>
  <si>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</si>
  <si>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</si>
  <si>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</si>
  <si>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</si>
  <si>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</si>
  <si>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</si>
  <si>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</si>
  <si>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</si>
  <si>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</si>
  <si>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</si>
  <si>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</si>
  <si>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</si>
  <si>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</si>
  <si>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</si>
  <si>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</si>
  <si>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</si>
  <si>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</si>
  <si>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</si>
  <si>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</si>
  <si>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</si>
  <si>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</si>
  <si>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</si>
  <si>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</si>
  <si>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</si>
  <si>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</si>
  <si>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</si>
  <si>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</si>
  <si>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</si>
  <si>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</si>
  <si>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</si>
  <si>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</si>
  <si>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</si>
  <si>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</si>
  <si>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</si>
  <si>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</si>
  <si>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</si>
  <si>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</si>
  <si>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</si>
  <si>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</si>
  <si>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</si>
  <si>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</si>
  <si>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</si>
  <si>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</si>
  <si>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</si>
  <si>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</si>
  <si>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</si>
  <si>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</si>
  <si>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</si>
  <si>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</si>
  <si>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</si>
  <si>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</si>
  <si>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</si>
  <si>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</si>
  <si>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</si>
  <si>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</si>
  <si>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</si>
  <si>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</si>
  <si>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</si>
  <si>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</si>
  <si>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</si>
  <si>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</si>
  <si>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</si>
  <si>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</si>
  <si>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</si>
  <si>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</si>
  <si>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</si>
  <si>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</si>
  <si>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</si>
  <si>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</si>
  <si>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</si>
  <si>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</si>
  <si>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</si>
  <si>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</si>
  <si>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</si>
  <si>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</si>
  <si>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</si>
  <si>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</si>
  <si>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</si>
  <si>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</si>
  <si>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</si>
  <si>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</si>
  <si>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</si>
  <si>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</si>
  <si>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</si>
  <si>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</si>
  <si>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</si>
  <si>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</si>
  <si>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</si>
  <si>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</si>
  <si>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</si>
  <si>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</si>
  <si>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</si>
  <si>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</si>
  <si>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</si>
  <si>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</si>
  <si>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</si>
  <si>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</si>
  <si>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</si>
  <si>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</si>
  <si>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</si>
  <si>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</si>
  <si>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</si>
  <si>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</si>
  <si>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</si>
  <si>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</si>
  <si>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</si>
  <si>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</si>
  <si>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</si>
  <si>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</si>
  <si>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</si>
  <si>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</si>
  <si>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</si>
  <si>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</si>
  <si>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</si>
  <si>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</si>
  <si>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</si>
  <si>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</si>
  <si>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</si>
  <si>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</si>
  <si>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</si>
  <si>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</si>
  <si>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</si>
  <si>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</si>
  <si>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</si>
  <si>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</si>
  <si>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</si>
  <si>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</si>
  <si>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</si>
  <si>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</si>
  <si>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</si>
  <si>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</si>
  <si>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</si>
  <si>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</si>
  <si>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</si>
  <si>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</si>
  <si>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</si>
  <si>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</si>
  <si>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</si>
  <si>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</si>
  <si>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</si>
  <si>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</si>
  <si>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</si>
  <si>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</si>
  <si>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</si>
  <si>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</si>
  <si>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</si>
  <si>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</si>
  <si>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</si>
  <si>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</si>
  <si>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</si>
  <si>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</si>
  <si>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</si>
  <si>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</si>
  <si>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</si>
  <si>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</si>
  <si>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</si>
  <si>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</si>
  <si>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</si>
  <si>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</si>
  <si>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</si>
  <si>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</si>
  <si>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</si>
  <si>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</si>
  <si>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</si>
  <si>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</si>
  <si>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</si>
  <si>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</si>
  <si>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</si>
  <si>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</si>
  <si>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</si>
  <si>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</si>
  <si>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</si>
  <si>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</si>
  <si>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</si>
  <si>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</si>
  <si>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</si>
  <si>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</si>
  <si>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</si>
  <si>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</si>
  <si>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</si>
  <si>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</si>
  <si>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</si>
  <si>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</si>
  <si>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</si>
  <si>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</si>
  <si>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</si>
  <si>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</si>
  <si>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</si>
  <si>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</si>
  <si>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</si>
  <si>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</si>
  <si>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</si>
  <si>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</si>
  <si>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</si>
  <si>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</si>
  <si>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</si>
  <si>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</si>
  <si>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</si>
  <si>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</si>
  <si>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</si>
  <si>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</si>
  <si>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</si>
  <si>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</si>
  <si>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</si>
  <si>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</si>
  <si>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</si>
  <si>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</si>
  <si>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</si>
  <si>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</si>
  <si>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</si>
  <si>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</si>
  <si>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</si>
  <si>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</si>
  <si>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</si>
  <si>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</si>
  <si>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</si>
  <si>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</si>
  <si>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</si>
  <si>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</si>
  <si>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</si>
  <si>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</si>
  <si>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</si>
  <si>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</si>
  <si>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</si>
  <si>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</si>
  <si>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</si>
  <si>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</si>
  <si>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</si>
  <si>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</si>
  <si>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</si>
  <si>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</si>
  <si>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</si>
  <si>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</si>
  <si>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</si>
  <si>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</si>
  <si>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</si>
  <si>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</si>
  <si>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</si>
  <si>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</si>
  <si>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</si>
  <si>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</si>
  <si>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</si>
  <si>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</si>
  <si>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</si>
  <si>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</si>
  <si>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</si>
  <si>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</si>
  <si>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</si>
  <si>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</si>
  <si>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</si>
  <si>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</si>
  <si>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</si>
  <si>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</si>
  <si>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</si>
  <si>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</si>
  <si>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</si>
  <si>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</si>
  <si>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</si>
  <si>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</si>
  <si>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</si>
  <si>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</si>
  <si>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</si>
  <si>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</si>
  <si>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</si>
  <si>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</si>
  <si>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</si>
  <si>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</si>
  <si>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</si>
  <si>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</si>
  <si>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</si>
  <si>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</si>
  <si>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</si>
  <si>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</si>
  <si>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</si>
  <si>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</si>
  <si>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</si>
  <si>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</si>
  <si>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</si>
  <si>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</si>
  <si>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</si>
  <si>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</si>
  <si>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</si>
  <si>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</si>
  <si>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</si>
  <si>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</si>
  <si>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</si>
  <si>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</si>
  <si>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</si>
  <si>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</si>
  <si>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</si>
  <si>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</si>
  <si>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</si>
  <si>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</si>
  <si>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</si>
  <si>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</si>
  <si>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</si>
  <si>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</si>
  <si>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</si>
  <si>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</si>
  <si>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</si>
  <si>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</si>
  <si>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</si>
  <si>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</si>
  <si>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</si>
  <si>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</si>
  <si>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</si>
  <si>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</si>
  <si>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</si>
  <si>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</si>
  <si>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</si>
  <si>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</si>
  <si>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</si>
  <si>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</si>
  <si>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</si>
  <si>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</si>
  <si>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</si>
  <si>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</si>
  <si>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</si>
  <si>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</si>
  <si>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</si>
  <si>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</si>
  <si>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</si>
  <si>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</si>
  <si>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</si>
  <si>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</si>
  <si>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</si>
  <si>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</si>
  <si>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</si>
  <si>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</si>
  <si>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</si>
  <si>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</si>
  <si>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</si>
  <si>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</si>
  <si>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</si>
  <si>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</si>
  <si>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</si>
  <si>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</si>
  <si>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</si>
  <si>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</si>
  <si>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</si>
  <si>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</si>
  <si>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</si>
  <si>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</si>
  <si>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</si>
  <si>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</si>
  <si>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</si>
  <si>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</si>
  <si>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</si>
  <si>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</si>
  <si>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</si>
  <si>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</si>
  <si>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</si>
  <si>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</si>
  <si>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</si>
  <si>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</si>
  <si>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</si>
  <si>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</si>
  <si>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</si>
  <si>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</si>
  <si>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</si>
  <si>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</si>
  <si>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</si>
  <si>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</si>
  <si>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</si>
  <si>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</si>
  <si>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</si>
  <si>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</si>
  <si>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</si>
  <si>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</si>
  <si>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</si>
  <si>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</si>
  <si>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</si>
  <si>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</si>
  <si>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</si>
  <si>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</si>
  <si>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</si>
  <si>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</si>
  <si>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</si>
  <si>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</si>
  <si>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</si>
  <si>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</si>
  <si>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</si>
  <si>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</si>
  <si>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</si>
  <si>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</si>
  <si>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</si>
  <si>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</si>
  <si>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</si>
  <si>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</si>
  <si>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</si>
  <si>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</si>
  <si>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</si>
  <si>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</si>
  <si>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</si>
  <si>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</si>
  <si>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</si>
  <si>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</si>
  <si>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</si>
  <si>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</si>
  <si>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</si>
  <si>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</si>
  <si>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</si>
  <si>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</si>
  <si>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</si>
  <si>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</si>
  <si>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</si>
  <si>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</si>
  <si>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</si>
  <si>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</si>
  <si>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</si>
  <si>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</si>
  <si>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</si>
  <si>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</si>
  <si>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</si>
  <si>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</si>
  <si>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</si>
  <si>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</si>
  <si>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</si>
  <si>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</si>
  <si>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</si>
  <si>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</si>
  <si>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</si>
  <si>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</si>
  <si>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</si>
  <si>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</si>
  <si>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</si>
  <si>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</si>
  <si>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</si>
  <si>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</si>
  <si>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</si>
  <si>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</si>
  <si>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</si>
  <si>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</si>
  <si>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</si>
  <si>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</si>
  <si>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</si>
  <si>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</si>
  <si>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</si>
  <si>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</si>
  <si>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</si>
  <si>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</si>
  <si>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</si>
  <si>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</si>
  <si>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</si>
  <si>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</si>
  <si>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</si>
  <si>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</si>
  <si>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</si>
  <si>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</si>
  <si>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</si>
  <si>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</si>
  <si>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</si>
  <si>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</si>
  <si>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</si>
  <si>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</si>
  <si>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</si>
  <si>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</si>
  <si>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</si>
  <si>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</si>
  <si>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</si>
  <si>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</si>
  <si>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</si>
  <si>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</si>
  <si>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</si>
  <si>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</si>
  <si>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</si>
  <si>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</si>
  <si>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</si>
  <si>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</si>
  <si>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</si>
  <si>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</si>
  <si>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</si>
  <si>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</si>
  <si>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</si>
  <si>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</si>
  <si>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</si>
  <si>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</si>
  <si>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</si>
  <si>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</si>
  <si>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</si>
  <si>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</si>
  <si>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</si>
  <si>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</si>
  <si>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</si>
  <si>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</si>
  <si>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</si>
  <si>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</si>
  <si>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</si>
  <si>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</si>
  <si>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</si>
  <si>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</si>
  <si>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</si>
  <si>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</si>
  <si>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</si>
  <si>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</si>
  <si>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</si>
  <si>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</si>
  <si>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</si>
  <si>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</si>
  <si>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</si>
  <si>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</si>
  <si>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</si>
  <si>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</si>
  <si>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</si>
  <si>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</si>
  <si>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</si>
  <si>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</si>
  <si>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</si>
  <si>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</si>
  <si>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</si>
  <si>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</si>
  <si>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</si>
  <si>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</si>
  <si>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</si>
  <si>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</si>
  <si>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</si>
  <si>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</si>
  <si>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</si>
  <si>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</si>
  <si>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</si>
  <si>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</si>
  <si>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</si>
  <si>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</si>
  <si>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</si>
  <si>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</si>
  <si>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</si>
  <si>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</si>
  <si>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</si>
  <si>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</si>
  <si>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</si>
  <si>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</si>
  <si>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</si>
  <si>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</si>
  <si>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</si>
  <si>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</si>
  <si>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</si>
  <si>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</si>
  <si>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</si>
  <si>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</si>
  <si>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</si>
  <si>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</si>
  <si>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</si>
  <si>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</si>
  <si>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</si>
  <si>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</si>
  <si>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</si>
  <si>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</si>
  <si>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</si>
  <si>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</si>
  <si>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</si>
  <si>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</si>
  <si>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</si>
  <si>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</si>
  <si>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</si>
  <si>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</si>
  <si>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</si>
  <si>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</si>
  <si>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</si>
  <si>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</si>
  <si>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</si>
  <si>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</si>
  <si>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</si>
  <si>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</si>
  <si>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</si>
  <si>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</si>
  <si>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</si>
  <si>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</si>
  <si>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</si>
  <si>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</si>
  <si>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</si>
  <si>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</si>
  <si>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</si>
  <si>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</si>
  <si>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</si>
  <si>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</si>
  <si>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</si>
  <si>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</si>
  <si>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</si>
  <si>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</si>
  <si>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</si>
  <si>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</si>
  <si>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</si>
  <si>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</si>
  <si>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</si>
  <si>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</si>
  <si>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</si>
  <si>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</si>
  <si>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</si>
  <si>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</si>
  <si>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</si>
  <si>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</si>
  <si>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</si>
  <si>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</si>
  <si>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</si>
  <si>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</si>
  <si>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</si>
  <si>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</si>
  <si>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</si>
  <si>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</si>
  <si>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</si>
  <si>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</si>
  <si>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</si>
  <si>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</si>
  <si>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</si>
  <si>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</si>
  <si>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</si>
  <si>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</si>
  <si>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</si>
  <si>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</si>
  <si>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</si>
  <si>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</si>
  <si>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</si>
  <si>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</si>
  <si>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</si>
  <si>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</si>
  <si>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</si>
  <si>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</si>
  <si>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</si>
  <si>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</si>
  <si>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</si>
  <si>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</si>
  <si>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</si>
  <si>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</si>
  <si>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</si>
  <si>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</si>
  <si>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</si>
  <si>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</si>
  <si>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</si>
  <si>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</si>
  <si>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</si>
  <si>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</si>
  <si>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</si>
  <si>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</si>
  <si>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</si>
  <si>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</si>
  <si>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</si>
  <si>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</si>
  <si>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</si>
  <si>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</si>
  <si>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</si>
  <si>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</si>
  <si>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</si>
  <si>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</si>
  <si>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</si>
  <si>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</si>
  <si>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</si>
  <si>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</si>
  <si>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</si>
  <si>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</si>
  <si>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</si>
  <si>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</si>
  <si>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</si>
  <si>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</si>
  <si>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</si>
  <si>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</si>
  <si>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</si>
  <si>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</si>
  <si>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</si>
  <si>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</si>
  <si>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</si>
  <si>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</si>
  <si>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</si>
  <si>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</si>
  <si>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</si>
  <si>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</si>
  <si>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</si>
  <si>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</si>
  <si>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</si>
  <si>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</si>
  <si>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</si>
  <si>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</si>
  <si>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</si>
  <si>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</si>
  <si>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</si>
  <si>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</si>
  <si>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</si>
  <si>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</si>
  <si>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</si>
  <si>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</si>
  <si>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</si>
  <si>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</si>
  <si>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</si>
  <si>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</si>
  <si>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</si>
  <si>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</si>
  <si>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</si>
  <si>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</si>
  <si>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</si>
  <si>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</si>
  <si>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</si>
  <si>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</si>
  <si>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</si>
  <si>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</si>
  <si>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</si>
  <si>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</si>
  <si>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</si>
  <si>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</si>
  <si>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</si>
  <si>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</si>
  <si>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</si>
  <si>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</si>
  <si>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</si>
  <si>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</si>
  <si>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</si>
  <si>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</si>
  <si>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</si>
  <si>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</si>
  <si>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</si>
  <si>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</si>
  <si>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</si>
  <si>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</si>
  <si>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</si>
  <si>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</si>
  <si>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</si>
  <si>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</si>
  <si>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</si>
  <si>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</si>
  <si>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</si>
  <si>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</si>
  <si>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</si>
  <si>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</si>
  <si>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</si>
  <si>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</si>
  <si>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</si>
  <si>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</si>
  <si>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</si>
  <si>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</si>
  <si>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</si>
  <si>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</si>
  <si>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</si>
  <si>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</si>
  <si>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</si>
  <si>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</si>
  <si>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</si>
  <si>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</si>
  <si>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</si>
  <si>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</si>
  <si>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</si>
  <si>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</si>
  <si>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</si>
  <si>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</si>
  <si>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</si>
  <si>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</si>
  <si>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</si>
  <si>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</si>
  <si>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</si>
  <si>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</si>
  <si>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</si>
  <si>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</si>
  <si>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</si>
  <si>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</si>
  <si>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</si>
  <si>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</si>
  <si>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</si>
  <si>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</si>
  <si>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</si>
  <si>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</si>
  <si>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</si>
  <si>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</si>
  <si>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</si>
  <si>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</si>
  <si>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</si>
  <si>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</si>
  <si>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</si>
  <si>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</si>
  <si>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</si>
  <si>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</si>
  <si>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</si>
  <si>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</si>
  <si>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</si>
  <si>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</si>
  <si>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</si>
  <si>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</si>
  <si>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</si>
  <si>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</si>
  <si>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</si>
  <si>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</si>
  <si>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</si>
  <si>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</si>
  <si>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</si>
  <si>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</si>
  <si>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</si>
  <si>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</si>
  <si>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</si>
  <si>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</si>
  <si>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</si>
  <si>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</si>
  <si>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</si>
  <si>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</si>
  <si>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</si>
  <si>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</si>
  <si>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</si>
  <si>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</si>
  <si>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</si>
  <si>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</si>
  <si>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</si>
  <si>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</si>
  <si>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</si>
  <si>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</si>
  <si>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</si>
  <si>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</si>
  <si>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</si>
  <si>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</si>
  <si>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</si>
  <si>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</si>
  <si>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</si>
  <si>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</si>
  <si>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</si>
  <si>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</si>
  <si>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</si>
  <si>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</si>
  <si>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</si>
  <si>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</si>
  <si>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</si>
  <si>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</si>
  <si>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</si>
  <si>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</si>
  <si>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</si>
  <si>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</si>
  <si>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</si>
  <si>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</si>
  <si>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</si>
  <si>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</si>
  <si>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</si>
  <si>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</si>
  <si>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</si>
  <si>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</si>
  <si>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</si>
  <si>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</si>
  <si>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</si>
  <si>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</si>
  <si>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</si>
  <si>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</si>
  <si>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</si>
  <si>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</si>
  <si>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</si>
  <si>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</si>
  <si>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</si>
  <si>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</si>
  <si>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</si>
  <si>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</si>
  <si>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</si>
  <si>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</si>
  <si>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</si>
  <si>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</si>
  <si>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</si>
  <si>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</si>
  <si>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</si>
  <si>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</si>
  <si>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</si>
  <si>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</si>
  <si>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</si>
  <si>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</si>
  <si>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</si>
  <si>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</si>
  <si>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</si>
  <si>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</si>
  <si>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</si>
  <si>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</si>
  <si>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</si>
  <si>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</si>
  <si>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</si>
  <si>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</si>
  <si>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</si>
  <si>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</si>
  <si>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</si>
  <si>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</si>
  <si>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</si>
  <si>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</si>
  <si>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</si>
  <si>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</si>
  <si>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</si>
  <si>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</si>
  <si>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</si>
  <si>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</si>
  <si>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</si>
  <si>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</si>
  <si>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</si>
  <si>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</si>
  <si>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</si>
  <si>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</si>
  <si>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</si>
  <si>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</si>
  <si>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</si>
  <si>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</si>
  <si>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</si>
  <si>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</si>
  <si>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</si>
  <si>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</si>
  <si>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</si>
  <si>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</si>
  <si>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</si>
  <si>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</si>
  <si>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</si>
  <si>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</si>
  <si>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</si>
  <si>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</si>
  <si>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</si>
  <si>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</si>
  <si>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</si>
  <si>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</si>
  <si>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</si>
  <si>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</si>
  <si>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</si>
  <si>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</si>
  <si>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</si>
  <si>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</si>
  <si>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</si>
  <si>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</si>
  <si>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</si>
  <si>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</si>
  <si>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</si>
  <si>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</si>
  <si>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</si>
  <si>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</si>
  <si>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</si>
  <si>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</si>
  <si>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</si>
  <si>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</si>
  <si>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</si>
  <si>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</si>
  <si>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</si>
  <si>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</si>
  <si>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</si>
  <si>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</si>
  <si>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</si>
  <si>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</si>
  <si>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</si>
  <si>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</si>
  <si>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</si>
  <si>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</si>
  <si>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</si>
  <si>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</si>
  <si>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</si>
  <si>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</si>
  <si>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</si>
  <si>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</si>
  <si>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</si>
  <si>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</si>
  <si>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</si>
  <si>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</si>
  <si>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</si>
  <si>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</si>
  <si>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</si>
  <si>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</si>
  <si>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</si>
  <si>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</si>
  <si>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</si>
  <si>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</si>
  <si>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</si>
  <si>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</si>
  <si>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</si>
  <si>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</si>
  <si>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</si>
  <si>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</si>
  <si>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</si>
  <si>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</si>
  <si>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</si>
  <si>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</si>
  <si>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</si>
  <si>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</si>
  <si>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</si>
  <si>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</si>
  <si>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</si>
  <si>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</si>
  <si>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</si>
  <si>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</si>
  <si>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</si>
  <si>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</si>
  <si>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</si>
  <si>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</si>
  <si>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</si>
  <si>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</si>
  <si>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</si>
  <si>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</si>
  <si>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</si>
  <si>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</si>
  <si>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</si>
  <si>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</si>
  <si>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</si>
  <si>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</si>
  <si>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</si>
  <si>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</si>
  <si>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</si>
  <si>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</si>
  <si>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</si>
  <si>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</si>
  <si>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</si>
  <si>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</si>
  <si>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</si>
  <si>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</si>
  <si>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</si>
  <si>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</si>
  <si>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</si>
  <si>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</si>
  <si>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</si>
  <si>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</si>
  <si>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</si>
  <si>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</si>
  <si>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</si>
  <si>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</si>
  <si>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</si>
  <si>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</si>
  <si>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</si>
  <si>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</si>
  <si>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</si>
  <si>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</si>
  <si>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</si>
  <si>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</si>
  <si>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</si>
  <si>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</si>
  <si>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</si>
  <si>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</si>
  <si>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</si>
  <si>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</si>
  <si>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</si>
  <si>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</si>
  <si>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</si>
  <si>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</si>
  <si>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</si>
  <si>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</si>
  <si>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</si>
  <si>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</si>
  <si>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</si>
  <si>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</si>
  <si>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</si>
  <si>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</si>
  <si>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</si>
  <si>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</si>
  <si>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</si>
  <si>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</si>
  <si>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</si>
  <si>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</si>
  <si>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</si>
  <si>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</si>
  <si>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</si>
  <si>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</si>
  <si>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</si>
  <si>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</si>
  <si>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</si>
  <si>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</si>
  <si>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</si>
  <si>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</si>
  <si>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</si>
  <si>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</si>
  <si>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</si>
  <si>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</si>
  <si>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</si>
  <si>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</si>
  <si>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</si>
  <si>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</si>
  <si>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</si>
  <si>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</si>
  <si>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</si>
  <si>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</si>
  <si>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</si>
  <si>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</si>
  <si>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</si>
  <si>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</si>
  <si>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</si>
  <si>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</si>
  <si>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</si>
  <si>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</si>
  <si>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</si>
  <si>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</si>
  <si>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</si>
  <si>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</si>
  <si>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</si>
  <si>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</si>
  <si>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</si>
  <si>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</si>
  <si>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</si>
  <si>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</si>
  <si>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</si>
  <si>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</si>
  <si>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</si>
  <si>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</si>
  <si>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</si>
  <si>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</si>
  <si>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</si>
  <si>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</si>
  <si>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</si>
  <si>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</si>
  <si>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</si>
  <si>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</si>
  <si>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</si>
  <si>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</si>
  <si>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</si>
  <si>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</si>
  <si>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</si>
  <si>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</si>
  <si>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</si>
  <si>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</si>
  <si>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</si>
  <si>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</si>
  <si>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</si>
  <si>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</si>
  <si>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</si>
  <si>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</si>
  <si>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</si>
  <si>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</si>
  <si>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</si>
  <si>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</si>
  <si>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</si>
  <si>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</si>
  <si>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</si>
  <si>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</si>
  <si>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</si>
  <si>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</si>
  <si>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</si>
  <si>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</si>
  <si>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</si>
  <si>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</si>
  <si>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</si>
  <si>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</si>
  <si>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</si>
  <si>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</si>
  <si>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</si>
  <si>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</si>
  <si>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</si>
  <si>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</si>
  <si>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</si>
  <si>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</si>
  <si>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</si>
  <si>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</si>
  <si>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</si>
  <si>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</si>
  <si>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</si>
  <si>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</si>
  <si>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</si>
  <si>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</si>
  <si>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</si>
  <si>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</si>
  <si>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</si>
  <si>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</si>
  <si>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</si>
  <si>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</si>
  <si>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</si>
  <si>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</si>
  <si>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</si>
  <si>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</si>
  <si>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</si>
  <si>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</si>
  <si>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</si>
  <si>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</si>
  <si>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</si>
  <si>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</si>
  <si>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</si>
  <si>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</si>
  <si>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</si>
  <si>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</si>
  <si>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</si>
  <si>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</si>
  <si>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</si>
  <si>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</si>
  <si>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</si>
  <si>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</si>
  <si>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</si>
  <si>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</si>
  <si>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</si>
  <si>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</si>
  <si>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</si>
  <si>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</si>
  <si>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</si>
  <si>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</si>
  <si>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</si>
  <si>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</si>
  <si>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</si>
  <si>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</si>
  <si>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</si>
  <si>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</si>
  <si>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</si>
  <si>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</si>
  <si>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</si>
  <si>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</si>
  <si>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</si>
  <si>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</si>
  <si>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</si>
  <si>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</si>
  <si>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</si>
  <si>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</si>
  <si>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</si>
  <si>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</si>
  <si>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</si>
  <si>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</si>
  <si>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</si>
  <si>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</si>
  <si>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</si>
  <si>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</si>
  <si>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</si>
  <si>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</si>
  <si>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</si>
  <si>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</si>
  <si>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</si>
  <si>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</si>
  <si>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</si>
  <si>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</si>
  <si>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</si>
  <si>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</si>
  <si>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</si>
  <si>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</si>
  <si>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</si>
  <si>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</si>
  <si>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</si>
  <si>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</si>
  <si>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</si>
  <si>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</si>
  <si>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</si>
  <si>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</si>
  <si>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</si>
  <si>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</si>
  <si>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</si>
  <si>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</si>
  <si>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</si>
  <si>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</si>
  <si>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</si>
  <si>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</si>
  <si>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</si>
  <si>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</si>
  <si>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</si>
  <si>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</si>
  <si>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</si>
  <si>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</si>
  <si>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</si>
  <si>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</si>
  <si>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</si>
  <si>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</si>
  <si>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</si>
  <si>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</si>
  <si>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</si>
  <si>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</si>
  <si>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</si>
  <si>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</si>
  <si>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</si>
  <si>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</si>
  <si>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</si>
  <si>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</si>
  <si>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</si>
  <si>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</si>
  <si>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</si>
  <si>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</si>
  <si>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</si>
  <si>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</si>
  <si>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</si>
  <si>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</si>
  <si>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</si>
  <si>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</si>
  <si>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</si>
  <si>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</si>
  <si>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</si>
  <si>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</si>
  <si>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</si>
  <si>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</si>
  <si>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</si>
  <si>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</si>
  <si>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</si>
  <si>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</si>
  <si>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</si>
  <si>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</si>
  <si>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</si>
  <si>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</si>
  <si>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</si>
  <si>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</si>
  <si>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</si>
  <si>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</si>
  <si>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</si>
  <si>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</si>
  <si>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</si>
  <si>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</si>
  <si>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</si>
  <si>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</si>
  <si>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</si>
  <si>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</si>
  <si>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</si>
  <si>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</si>
  <si>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</si>
  <si>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</si>
  <si>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</si>
  <si>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</si>
  <si>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</si>
  <si>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</si>
  <si>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</si>
  <si>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</si>
  <si>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</si>
  <si>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</si>
  <si>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</si>
  <si>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</si>
  <si>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</si>
  <si>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</si>
  <si>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</si>
  <si>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</si>
  <si>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</si>
  <si>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</si>
  <si>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</si>
  <si>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</si>
  <si>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</si>
  <si>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</si>
  <si>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</si>
  <si>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</si>
  <si>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</si>
  <si>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</si>
  <si>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</si>
  <si>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</si>
  <si>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</si>
  <si>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</si>
  <si>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</si>
  <si>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</si>
  <si>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</si>
  <si>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</si>
  <si>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</si>
  <si>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</si>
  <si>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</si>
  <si>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</si>
  <si>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</si>
  <si>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</si>
  <si>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</si>
  <si>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</si>
  <si>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</si>
  <si>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</si>
  <si>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</si>
  <si>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</si>
  <si>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</si>
  <si>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</si>
  <si>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</si>
  <si>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</si>
  <si>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</si>
  <si>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</si>
  <si>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</si>
  <si>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</si>
  <si>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</si>
  <si>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</si>
  <si>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</si>
  <si>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</si>
  <si>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</si>
  <si>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</si>
  <si>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</si>
  <si>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</si>
  <si>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</si>
  <si>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</si>
  <si>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</si>
  <si>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</si>
  <si>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</si>
  <si>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</si>
  <si>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</si>
  <si>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</si>
  <si>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</si>
  <si>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</si>
  <si>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</si>
  <si>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</si>
  <si>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</si>
  <si>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</si>
  <si>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</si>
  <si>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</si>
  <si>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</si>
  <si>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</si>
  <si>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</si>
  <si>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</si>
  <si>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</si>
  <si>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</si>
  <si>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</si>
  <si>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</si>
  <si>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</si>
  <si>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</si>
  <si>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</si>
  <si>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</si>
  <si>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</si>
  <si>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</si>
  <si>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</si>
  <si>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</si>
  <si>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</si>
  <si>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</si>
  <si>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</si>
  <si>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</si>
  <si>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</si>
  <si>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</si>
  <si>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</si>
  <si>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</si>
  <si>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</si>
  <si>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</si>
  <si>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</si>
  <si>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</si>
  <si>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</si>
  <si>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</si>
  <si>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</si>
  <si>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</si>
  <si>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</si>
  <si>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</si>
  <si>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</si>
  <si>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</si>
  <si>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</si>
  <si>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</si>
  <si>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</si>
  <si>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</si>
  <si>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</si>
  <si>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</si>
  <si>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</si>
  <si>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</si>
  <si>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</si>
  <si>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</si>
  <si>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</si>
  <si>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</si>
  <si>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</si>
  <si>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</si>
  <si>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</si>
  <si>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</si>
  <si>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</si>
  <si>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</si>
  <si>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</si>
  <si>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</si>
  <si>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</si>
  <si>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</si>
  <si>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</si>
  <si>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</si>
  <si>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</si>
  <si>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</si>
  <si>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</si>
  <si>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</si>
  <si>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</si>
  <si>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</si>
  <si>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</si>
  <si>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</si>
  <si>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</si>
  <si>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</si>
  <si>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</si>
  <si>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</si>
  <si>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</si>
  <si>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</si>
  <si>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</si>
  <si>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</si>
  <si>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</si>
  <si>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</si>
  <si>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</si>
  <si>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</si>
  <si>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</si>
  <si>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</si>
  <si>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</si>
  <si>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</si>
  <si>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</si>
  <si>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</si>
  <si>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</si>
  <si>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</si>
  <si>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</si>
  <si>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</si>
  <si>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</si>
  <si>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</si>
  <si>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</si>
  <si>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</si>
  <si>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</si>
  <si>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</si>
  <si>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</si>
  <si>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</si>
  <si>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</si>
  <si>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</si>
  <si>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</si>
  <si>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</si>
  <si>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</si>
  <si>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</si>
  <si>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</si>
  <si>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</si>
  <si>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</si>
  <si>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</si>
  <si>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</si>
  <si>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</si>
  <si>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</si>
  <si>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</si>
  <si>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</si>
  <si>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</si>
  <si>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</si>
  <si>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</si>
  <si>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</si>
  <si>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</si>
  <si>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</si>
  <si>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</si>
  <si>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</si>
  <si>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</si>
  <si>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</si>
  <si>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</si>
  <si>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</si>
  <si>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</si>
  <si>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</si>
  <si>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</si>
  <si>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</si>
  <si>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</si>
  <si>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</si>
  <si>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</si>
  <si>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</si>
  <si>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</si>
  <si>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</si>
  <si>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</si>
  <si>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</si>
  <si>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</si>
  <si>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</si>
  <si>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</si>
  <si>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</si>
  <si>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</si>
  <si>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</si>
  <si>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</si>
  <si>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</si>
  <si>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</si>
  <si>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</si>
  <si>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</si>
  <si>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</si>
  <si>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</si>
  <si>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</si>
  <si>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</si>
  <si>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</si>
  <si>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</si>
  <si>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</si>
  <si>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</si>
  <si>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</si>
  <si>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</si>
  <si>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</si>
  <si>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</si>
  <si>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</si>
  <si>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</si>
  <si>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</si>
  <si>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</si>
  <si>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</si>
  <si>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</si>
  <si>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</si>
  <si>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</si>
  <si>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</si>
  <si>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</si>
  <si>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</si>
  <si>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</si>
  <si>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</si>
  <si>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</si>
  <si>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</si>
  <si>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</si>
  <si>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</si>
  <si>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</si>
  <si>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</si>
  <si>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</si>
  <si>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</si>
  <si>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</si>
  <si>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</si>
  <si>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</si>
  <si>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</si>
  <si>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</si>
  <si>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</si>
  <si>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</si>
  <si>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</si>
  <si>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</si>
  <si>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</si>
  <si>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</si>
  <si>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</si>
  <si>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</si>
  <si>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</si>
  <si>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</si>
  <si>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</si>
  <si>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</si>
  <si>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</si>
  <si>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</si>
  <si>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</si>
  <si>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</si>
  <si>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</si>
  <si>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</si>
  <si>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</si>
  <si>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</si>
  <si>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</si>
  <si>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</si>
  <si>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</si>
  <si>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</si>
  <si>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</si>
  <si>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</si>
  <si>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</si>
  <si>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</si>
  <si>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</si>
  <si>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</si>
  <si>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</si>
  <si>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</si>
  <si>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</si>
  <si>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</si>
  <si>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</si>
  <si>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</si>
  <si>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</si>
  <si>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</si>
  <si>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</si>
  <si>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</si>
  <si>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</si>
  <si>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</si>
  <si>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</si>
  <si>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</si>
  <si>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</si>
  <si>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</si>
  <si>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</si>
  <si>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</si>
  <si>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</si>
  <si>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</si>
  <si>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</si>
  <si>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</si>
  <si>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</si>
  <si>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</si>
  <si>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</si>
  <si>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</si>
  <si>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</si>
  <si>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</si>
  <si>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</si>
  <si>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</si>
  <si>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</si>
  <si>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</si>
  <si>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</si>
  <si>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</si>
  <si>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</si>
  <si>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</si>
  <si>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</si>
  <si>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</si>
  <si>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</si>
  <si>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</si>
  <si>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</si>
  <si>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</si>
  <si>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</si>
  <si>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</si>
  <si>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</si>
  <si>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</si>
  <si>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</si>
  <si>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</si>
  <si>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</si>
  <si>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</si>
  <si>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</si>
  <si>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</si>
  <si>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</si>
  <si>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</si>
  <si>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</si>
  <si>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</si>
  <si>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</si>
  <si>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</si>
  <si>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</si>
  <si>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</si>
  <si>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</si>
  <si>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</si>
  <si>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</si>
  <si>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</si>
  <si>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</si>
  <si>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</si>
  <si>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</si>
  <si>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</si>
  <si>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</si>
  <si>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</si>
  <si>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</si>
  <si>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</si>
  <si>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</si>
  <si>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</si>
  <si>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</si>
  <si>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</si>
  <si>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</si>
  <si>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</si>
  <si>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</si>
  <si>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</si>
  <si>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</si>
  <si>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</si>
  <si>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</si>
  <si>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</si>
  <si>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</si>
  <si>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</si>
  <si>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</si>
  <si>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</si>
  <si>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</si>
  <si>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</si>
  <si>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</si>
  <si>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</si>
  <si>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</si>
  <si>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</si>
  <si>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</si>
  <si>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</si>
  <si>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</si>
  <si>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</si>
  <si>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</si>
  <si>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</si>
  <si>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</si>
  <si>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</si>
  <si>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</si>
  <si>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</si>
  <si>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</si>
  <si>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</si>
  <si>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</si>
  <si>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</si>
  <si>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</si>
  <si>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</si>
  <si>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</si>
  <si>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</si>
  <si>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</si>
  <si>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</si>
  <si>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</si>
  <si>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</si>
  <si>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</si>
  <si>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</si>
  <si>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</si>
  <si>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</si>
  <si>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</si>
  <si>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</si>
  <si>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</si>
  <si>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</si>
  <si>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</si>
  <si>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</si>
  <si>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</si>
  <si>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</si>
  <si>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</si>
  <si>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</si>
  <si>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</si>
  <si>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</si>
  <si>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</si>
  <si>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</si>
  <si>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</si>
  <si>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</si>
  <si>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</si>
  <si>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</si>
  <si>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</si>
  <si>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</si>
  <si>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</si>
  <si>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</si>
  <si>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</si>
  <si>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</si>
  <si>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</si>
  <si>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</si>
  <si>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</si>
  <si>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</si>
  <si>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</si>
  <si>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</si>
  <si>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</si>
  <si>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</si>
  <si>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</si>
  <si>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</si>
  <si>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</si>
  <si>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</si>
  <si>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</si>
  <si>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</si>
  <si>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</si>
  <si>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</si>
  <si>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</si>
  <si>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</si>
  <si>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</si>
  <si>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</si>
  <si>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</si>
  <si>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</si>
  <si>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</si>
  <si>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</si>
  <si>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</si>
  <si>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</si>
  <si>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</si>
  <si>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</si>
  <si>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</si>
  <si>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</si>
  <si>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</si>
  <si>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</si>
  <si>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</si>
  <si>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</si>
  <si>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</si>
  <si>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</si>
  <si>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</si>
  <si>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</si>
  <si>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</si>
  <si>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</si>
  <si>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</si>
  <si>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</si>
  <si>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</si>
  <si>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</si>
  <si>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</si>
  <si>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</si>
  <si>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</si>
  <si>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</si>
  <si>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</si>
  <si>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</si>
  <si>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</si>
  <si>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</si>
  <si>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</si>
  <si>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</si>
  <si>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</si>
  <si>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</si>
  <si>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</si>
  <si>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</si>
  <si>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</si>
  <si>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</si>
  <si>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</si>
  <si>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</si>
  <si>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</si>
  <si>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</si>
  <si>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</si>
  <si>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</si>
  <si>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</si>
  <si>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</si>
  <si>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</si>
  <si>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</si>
  <si>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</si>
  <si>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</si>
  <si>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</si>
  <si>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</si>
  <si>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</si>
  <si>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</si>
  <si>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</si>
  <si>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</si>
  <si>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</si>
  <si>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</si>
  <si>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</si>
  <si>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</si>
  <si>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</si>
  <si>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</si>
  <si>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</si>
  <si>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</si>
  <si>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</si>
  <si>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</si>
  <si>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</si>
  <si>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</si>
  <si>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</si>
  <si>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</si>
  <si>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</si>
  <si>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</si>
  <si>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</si>
  <si>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</si>
  <si>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</si>
  <si>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</si>
  <si>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</si>
  <si>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</si>
  <si>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</si>
  <si>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</si>
  <si>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</si>
  <si>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</si>
  <si>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</si>
  <si>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</si>
  <si>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</si>
  <si>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</si>
  <si>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</si>
  <si>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</si>
  <si>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</si>
  <si>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</si>
  <si>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</si>
  <si>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</si>
  <si>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</si>
  <si>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</si>
  <si>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</si>
  <si>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</si>
  <si>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</si>
  <si>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</si>
  <si>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</si>
  <si>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</si>
  <si>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</si>
  <si>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</si>
  <si>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</si>
  <si>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</si>
  <si>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</si>
  <si>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</si>
  <si>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</si>
  <si>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</si>
  <si>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</si>
  <si>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</si>
  <si>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</si>
  <si>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</si>
  <si>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</si>
  <si>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</si>
  <si>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</si>
  <si>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</si>
  <si>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</si>
  <si>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</si>
  <si>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</si>
  <si>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</si>
  <si>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</si>
  <si>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</si>
  <si>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</si>
  <si>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</si>
  <si>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</si>
  <si>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</si>
  <si>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</si>
  <si>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</si>
  <si>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</si>
  <si>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</si>
  <si>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</si>
  <si>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</si>
  <si>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</si>
  <si>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</si>
  <si>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</si>
  <si>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</si>
  <si>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</si>
  <si>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</si>
  <si>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</si>
  <si>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</si>
  <si>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</si>
  <si>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</si>
  <si>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</si>
  <si>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</si>
  <si>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</si>
  <si>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</si>
  <si>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</si>
  <si>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</si>
  <si>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</si>
  <si>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</si>
  <si>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</si>
  <si>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</si>
  <si>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</si>
  <si>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</si>
  <si>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</si>
  <si>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</si>
  <si>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</si>
  <si>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</si>
  <si>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</si>
  <si>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</si>
  <si>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</si>
  <si>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</si>
  <si>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</si>
  <si>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</si>
  <si>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</si>
  <si>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</si>
  <si>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</si>
  <si>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</si>
  <si>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</si>
  <si>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</si>
  <si>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</si>
  <si>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</si>
  <si>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</si>
  <si>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</si>
  <si>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</si>
  <si>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</si>
  <si>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</si>
  <si>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</si>
  <si>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</si>
  <si>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</si>
  <si>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</si>
  <si>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</si>
  <si>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</si>
  <si>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</si>
  <si>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</si>
  <si>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</si>
  <si>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</si>
  <si>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</si>
  <si>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</si>
  <si>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</si>
  <si>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</si>
  <si>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</si>
  <si>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</si>
  <si>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</si>
  <si>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</si>
  <si>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</si>
  <si>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</si>
  <si>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</si>
  <si>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</si>
  <si>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</si>
  <si>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</si>
  <si>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</si>
  <si>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</si>
  <si>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</si>
  <si>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</si>
  <si>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</si>
  <si>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</si>
  <si>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</si>
  <si>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</si>
  <si>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</si>
  <si>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</si>
  <si>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</si>
  <si>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</si>
  <si>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</si>
  <si>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</si>
  <si>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</si>
  <si>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</si>
  <si>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</si>
  <si>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</si>
  <si>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</si>
  <si>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</si>
  <si>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</si>
  <si>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</si>
  <si>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</si>
  <si>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</si>
  <si>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</si>
  <si>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</si>
  <si>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</si>
  <si>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</si>
  <si>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</si>
  <si>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</si>
  <si>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</si>
  <si>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</si>
  <si>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</si>
  <si>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</si>
  <si>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</si>
  <si>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</si>
  <si>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</si>
  <si>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</si>
  <si>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</si>
  <si>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</si>
  <si>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</si>
  <si>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</si>
  <si>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</si>
  <si>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</si>
  <si>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</si>
  <si>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</si>
  <si>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</si>
  <si>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</si>
  <si>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</si>
  <si>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</si>
  <si>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</si>
  <si>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</si>
  <si>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</si>
  <si>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</si>
  <si>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</si>
  <si>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</si>
  <si>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</si>
  <si>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</si>
  <si>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</si>
  <si>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</si>
  <si>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</si>
  <si>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</si>
  <si>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</si>
  <si>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</si>
  <si>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</si>
  <si>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</si>
  <si>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</si>
  <si>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</si>
  <si>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</si>
  <si>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</si>
  <si>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</si>
  <si>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</si>
  <si>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</si>
  <si>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</si>
  <si>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</si>
  <si>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</si>
  <si>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</si>
  <si>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</si>
  <si>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</si>
  <si>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</si>
  <si>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</si>
  <si>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</si>
  <si>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</si>
  <si>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</si>
  <si>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</si>
  <si>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</si>
  <si>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</si>
  <si>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</si>
  <si>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</si>
  <si>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</si>
  <si>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</si>
  <si>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</si>
  <si>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</si>
  <si>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</si>
  <si>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</si>
  <si>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</si>
  <si>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</si>
  <si>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</si>
  <si>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</si>
  <si>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</si>
  <si>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</si>
  <si>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</si>
  <si>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</si>
  <si>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</si>
  <si>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</si>
  <si>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</si>
  <si>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</si>
  <si>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</si>
  <si>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</si>
  <si>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</si>
  <si>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</si>
  <si>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</si>
  <si>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</si>
  <si>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</si>
  <si>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</si>
  <si>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</si>
  <si>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</si>
  <si>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</si>
  <si>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</si>
  <si>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</si>
  <si>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</si>
  <si>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</si>
  <si>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</si>
  <si>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</si>
  <si>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</si>
  <si>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</si>
  <si>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</si>
  <si>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</si>
  <si>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</si>
  <si>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</si>
  <si>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</si>
  <si>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</si>
  <si>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</si>
  <si>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</si>
  <si>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</si>
  <si>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</si>
  <si>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</si>
  <si>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</si>
  <si>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</si>
  <si>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</si>
  <si>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</si>
  <si>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</si>
  <si>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</si>
  <si>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</si>
  <si>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</si>
  <si>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</si>
  <si>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</si>
  <si>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</si>
  <si>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</si>
  <si>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</si>
  <si>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</si>
  <si>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</si>
  <si>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</si>
  <si>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</si>
  <si>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</si>
  <si>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</si>
  <si>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</si>
  <si>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</si>
  <si>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</si>
  <si>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</si>
  <si>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</si>
  <si>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</si>
  <si>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</si>
  <si>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</si>
  <si>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</si>
  <si>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</si>
  <si>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</si>
  <si>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</si>
  <si>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</si>
  <si>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</si>
  <si>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</si>
  <si>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</si>
  <si>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</si>
  <si>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</si>
  <si>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</si>
  <si>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</si>
  <si>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</si>
  <si>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</si>
  <si>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</si>
  <si>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</si>
  <si>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</si>
  <si>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</si>
  <si>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</si>
  <si>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</si>
  <si>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</si>
  <si>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</si>
  <si>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</si>
  <si>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</si>
  <si>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</si>
  <si>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</si>
  <si>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</si>
  <si>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</si>
  <si>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</si>
  <si>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</si>
  <si>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</si>
  <si>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</si>
  <si>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</si>
  <si>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</si>
  <si>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</si>
  <si>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</si>
  <si>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</si>
  <si>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</si>
  <si>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</si>
  <si>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</si>
  <si>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</si>
  <si>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</si>
  <si>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</si>
  <si>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</si>
  <si>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</si>
  <si>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</si>
  <si>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</si>
  <si>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</si>
  <si>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</si>
  <si>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</si>
  <si>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</si>
  <si>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</si>
  <si>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</si>
  <si>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</si>
  <si>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</si>
  <si>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</si>
  <si>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</si>
  <si>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</si>
  <si>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</si>
  <si>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</si>
  <si>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</si>
  <si>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</si>
  <si>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</si>
  <si>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</si>
  <si>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</si>
  <si>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</si>
  <si>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</si>
  <si>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</si>
  <si>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</si>
  <si>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</si>
  <si>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</si>
  <si>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</si>
  <si>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</si>
  <si>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</si>
  <si>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</si>
  <si>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</si>
  <si>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</si>
  <si>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</si>
  <si>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</si>
  <si>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</si>
  <si>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</si>
  <si>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</si>
  <si>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</si>
  <si>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</si>
  <si>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</si>
  <si>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</si>
  <si>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</si>
  <si>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</si>
  <si>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</si>
  <si>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</si>
  <si>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</si>
  <si>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</si>
  <si>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</si>
  <si>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</si>
  <si>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</si>
  <si>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</si>
  <si>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</si>
  <si>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</si>
  <si>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</si>
  <si>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</si>
  <si>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</si>
  <si>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</si>
  <si>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</si>
  <si>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</si>
  <si>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</si>
  <si>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</si>
  <si>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</si>
  <si>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</si>
  <si>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</si>
  <si>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</si>
  <si>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</si>
  <si>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</si>
  <si>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</si>
  <si>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</si>
  <si>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</si>
  <si>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</si>
  <si>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</si>
  <si>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</si>
  <si>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</si>
  <si>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</si>
  <si>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</si>
  <si>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</si>
  <si>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</si>
  <si>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</si>
  <si>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</si>
  <si>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</si>
  <si>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</si>
  <si>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</si>
  <si>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</si>
  <si>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</si>
  <si>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</si>
  <si>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</si>
  <si>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</si>
  <si>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</si>
  <si>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</si>
  <si>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</si>
  <si>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</si>
  <si>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</si>
  <si>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</si>
  <si>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</si>
  <si>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</si>
  <si>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</si>
  <si>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</si>
  <si>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</si>
  <si>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</si>
  <si>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</si>
  <si>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</si>
  <si>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</si>
  <si>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</si>
  <si>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</si>
  <si>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</si>
  <si>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</si>
  <si>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</si>
  <si>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</si>
  <si>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</si>
  <si>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</si>
  <si>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</si>
  <si>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</si>
  <si>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</si>
  <si>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</si>
  <si>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</si>
  <si>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</si>
  <si>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</si>
  <si>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</si>
  <si>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</si>
  <si>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</si>
  <si>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</si>
  <si>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</si>
  <si>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</si>
  <si>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</si>
  <si>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</si>
  <si>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</si>
  <si>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</si>
  <si>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</si>
  <si>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</si>
  <si>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</si>
  <si>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</si>
  <si>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</si>
  <si>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</si>
  <si>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</si>
  <si>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</si>
  <si>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</si>
  <si>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</si>
  <si>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</si>
  <si>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</si>
  <si>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</si>
  <si>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</si>
  <si>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</si>
  <si>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</si>
  <si>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</si>
  <si>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</si>
  <si>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</si>
  <si>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</si>
  <si>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</si>
  <si>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</si>
  <si>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</si>
  <si>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</si>
  <si>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</si>
  <si>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</si>
  <si>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</si>
  <si>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</si>
  <si>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</si>
  <si>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</si>
  <si>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</si>
  <si>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</si>
  <si>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</si>
  <si>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</si>
  <si>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</si>
  <si>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</si>
  <si>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</si>
  <si>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</si>
  <si>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</si>
  <si>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</si>
  <si>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</si>
  <si>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</si>
  <si>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</si>
  <si>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</si>
  <si>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</si>
  <si>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</si>
  <si>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</si>
  <si>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</si>
  <si>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</si>
  <si>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</si>
  <si>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</si>
  <si>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</si>
  <si>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</si>
  <si>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</si>
  <si>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</si>
  <si>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</si>
  <si>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</si>
  <si>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</si>
  <si>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</si>
  <si>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</si>
  <si>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</si>
  <si>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</si>
  <si>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</si>
  <si>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</si>
  <si>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</si>
  <si>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</si>
  <si>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</si>
  <si>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</si>
  <si>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</si>
  <si>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</si>
  <si>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</si>
  <si>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</si>
  <si>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</si>
  <si>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</si>
  <si>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</si>
  <si>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</si>
  <si>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</si>
  <si>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</si>
  <si>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</si>
  <si>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</si>
  <si>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</si>
  <si>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</si>
  <si>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</si>
  <si>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</si>
  <si>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</si>
  <si>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</si>
  <si>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</si>
  <si>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</si>
  <si>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</si>
  <si>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</si>
  <si>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</si>
  <si>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</si>
  <si>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</si>
  <si>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</si>
  <si>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</si>
  <si>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</si>
  <si>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</si>
  <si>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</si>
  <si>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</si>
  <si>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</si>
  <si>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</si>
  <si>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</si>
  <si>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</si>
  <si>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</si>
  <si>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</si>
  <si>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</si>
  <si>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</si>
  <si>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</si>
  <si>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</si>
  <si>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</si>
  <si>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</si>
  <si>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</si>
  <si>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</si>
  <si>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</si>
  <si>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</si>
  <si>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</si>
  <si>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</si>
  <si>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</si>
  <si>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</si>
  <si>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</si>
  <si>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</si>
  <si>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</si>
  <si>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</si>
  <si>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</si>
  <si>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</si>
  <si>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</si>
  <si>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</si>
  <si>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</si>
  <si>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</si>
  <si>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</si>
  <si>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</si>
  <si>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</si>
  <si>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</si>
  <si>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</si>
  <si>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</si>
  <si>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</si>
  <si>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</si>
  <si>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</si>
  <si>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</si>
  <si>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</si>
  <si>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</si>
  <si>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</si>
  <si>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</si>
  <si>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</si>
  <si>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</si>
  <si>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</si>
  <si>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</si>
  <si>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</si>
  <si>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</si>
  <si>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</si>
  <si>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</si>
  <si>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</si>
  <si>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</si>
  <si>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</si>
  <si>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</si>
  <si>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</si>
  <si>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</si>
  <si>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</si>
  <si>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</si>
  <si>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</si>
  <si>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</si>
  <si>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</si>
  <si>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</si>
  <si>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</si>
  <si>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</si>
  <si>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</si>
  <si>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</si>
  <si>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</si>
  <si>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</si>
  <si>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</si>
  <si>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</si>
  <si>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</si>
  <si>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</si>
  <si>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</si>
  <si>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</si>
  <si>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</si>
  <si>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</si>
  <si>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</si>
  <si>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</si>
  <si>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</si>
  <si>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</si>
  <si>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</si>
  <si>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</si>
  <si>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</si>
  <si>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</si>
  <si>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</si>
  <si>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</si>
  <si>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</si>
  <si>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</si>
  <si>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</si>
  <si>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</si>
  <si>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</si>
  <si>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</si>
  <si>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</si>
  <si>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</si>
  <si>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</si>
  <si>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</si>
  <si>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</si>
  <si>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</si>
  <si>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</si>
  <si>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</si>
  <si>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</si>
  <si>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</si>
  <si>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</si>
  <si>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</si>
  <si>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</si>
  <si>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</si>
  <si>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</si>
  <si>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</si>
  <si>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</si>
  <si>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</si>
  <si>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</si>
  <si>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</si>
  <si>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</si>
  <si>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</si>
  <si>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</si>
  <si>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</si>
  <si>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</si>
  <si>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</si>
  <si>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</si>
  <si>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</si>
  <si>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</si>
  <si>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</si>
  <si>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</si>
  <si>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</si>
  <si>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</si>
  <si>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</si>
  <si>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</si>
  <si>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</si>
  <si>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</si>
  <si>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</si>
  <si>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</si>
  <si>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</si>
  <si>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</si>
  <si>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</si>
  <si>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</si>
  <si>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</si>
  <si>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</si>
  <si>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</si>
  <si>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</si>
  <si>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</si>
  <si>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</si>
  <si>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</si>
  <si>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</si>
  <si>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</si>
  <si>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</si>
  <si>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</si>
  <si>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</si>
  <si>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</si>
  <si>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</si>
  <si>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</si>
  <si>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</si>
  <si>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</si>
  <si>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</si>
  <si>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</si>
  <si>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</si>
  <si>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</si>
  <si>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</si>
  <si>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</si>
  <si>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</si>
  <si>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</si>
  <si>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</si>
  <si>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</si>
  <si>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</si>
  <si>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</si>
  <si>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</si>
  <si>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</si>
  <si>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</si>
  <si>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</si>
  <si>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</si>
  <si>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</si>
  <si>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</si>
  <si>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</si>
  <si>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</si>
  <si>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</si>
  <si>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</si>
  <si>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</si>
  <si>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</si>
  <si>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</si>
  <si>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</si>
  <si>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</si>
  <si>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</si>
  <si>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</si>
  <si>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</si>
  <si>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</si>
  <si>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</si>
  <si>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</si>
  <si>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</si>
  <si>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</si>
  <si>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</si>
  <si>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</si>
  <si>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</si>
  <si>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</si>
  <si>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</si>
  <si>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</si>
  <si>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</si>
  <si>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</si>
  <si>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</si>
  <si>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</si>
  <si>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</si>
  <si>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</si>
  <si>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</si>
  <si>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</si>
  <si>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</si>
  <si>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</si>
  <si>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</si>
  <si>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</si>
  <si>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</si>
  <si>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</si>
  <si>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</si>
  <si>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</si>
  <si>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</si>
  <si>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</si>
  <si>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</si>
  <si>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</si>
  <si>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</si>
  <si>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</si>
  <si>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</si>
  <si>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</si>
  <si>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</si>
  <si>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</si>
  <si>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</si>
  <si>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</si>
  <si>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</si>
  <si>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</si>
  <si>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</si>
  <si>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</si>
  <si>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</si>
  <si>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</si>
  <si>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</si>
  <si>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</si>
  <si>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</si>
  <si>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</si>
  <si>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</si>
  <si>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</si>
  <si>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</si>
  <si>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</si>
  <si>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</si>
  <si>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</si>
  <si>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</si>
  <si>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</si>
  <si>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</si>
  <si>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</si>
  <si>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</si>
  <si>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</si>
  <si>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</si>
  <si>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</si>
  <si>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</si>
  <si>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</si>
  <si>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</si>
  <si>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</si>
  <si>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</si>
  <si>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</si>
  <si>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</si>
  <si>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</si>
  <si>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</si>
  <si>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</si>
  <si>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</si>
  <si>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</si>
  <si>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</si>
  <si>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</si>
  <si>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</si>
  <si>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</si>
  <si>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</si>
  <si>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</si>
  <si>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</si>
  <si>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</si>
  <si>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</si>
  <si>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</si>
  <si>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</si>
  <si>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</si>
  <si>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</si>
  <si>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</si>
  <si>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</si>
  <si>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</si>
  <si>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</si>
  <si>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</si>
  <si>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</si>
  <si>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</si>
  <si>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</si>
  <si>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</si>
  <si>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</si>
  <si>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</si>
  <si>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</si>
  <si>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</si>
  <si>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</si>
  <si>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</si>
  <si>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</si>
  <si>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</si>
  <si>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</si>
  <si>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</si>
  <si>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</si>
  <si>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</si>
  <si>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</si>
  <si>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</si>
  <si>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</si>
  <si>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</si>
  <si>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</si>
  <si>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</si>
  <si>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</si>
  <si>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</si>
  <si>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</si>
  <si>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</si>
  <si>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</si>
  <si>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</si>
  <si>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</si>
  <si>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</si>
  <si>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</si>
  <si>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</si>
  <si>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</si>
  <si>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</si>
  <si>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</si>
  <si>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</si>
  <si>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</si>
  <si>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</si>
  <si>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</si>
  <si>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</si>
  <si>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</si>
  <si>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</si>
  <si>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</si>
  <si>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</si>
  <si>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</si>
  <si>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</si>
  <si>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</si>
  <si>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</si>
  <si>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</si>
  <si>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</si>
  <si>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</si>
  <si>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</si>
  <si>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</si>
  <si>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</si>
  <si>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</si>
  <si>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</si>
  <si>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</si>
  <si>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</si>
  <si>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</si>
  <si>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</si>
  <si>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</si>
  <si>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</si>
  <si>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</si>
  <si>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</si>
  <si>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</si>
  <si>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</si>
  <si>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</si>
  <si>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</si>
  <si>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</si>
  <si>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</si>
  <si>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</si>
  <si>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</si>
  <si>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</si>
  <si>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</si>
  <si>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</si>
  <si>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</si>
  <si>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</si>
  <si>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</si>
  <si>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</si>
  <si>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</si>
  <si>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</si>
  <si>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</si>
  <si>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</si>
  <si>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</si>
  <si>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</si>
  <si>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</si>
  <si>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</si>
  <si>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</si>
  <si>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</si>
  <si>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</si>
  <si>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</si>
  <si>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</si>
  <si>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</si>
  <si>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</si>
  <si>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</si>
  <si>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</si>
  <si>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</si>
  <si>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</si>
  <si>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</si>
  <si>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</si>
  <si>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</si>
  <si>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</si>
  <si>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</si>
  <si>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</si>
  <si>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</si>
  <si>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</si>
  <si>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</si>
  <si>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</si>
  <si>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</si>
  <si>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</si>
  <si>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</si>
  <si>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</si>
  <si>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</si>
  <si>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</si>
  <si>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</si>
  <si>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</si>
  <si>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</si>
  <si>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</si>
  <si>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</si>
  <si>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</si>
  <si>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</si>
  <si>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</si>
  <si>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</si>
  <si>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</si>
  <si>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</si>
  <si>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</si>
  <si>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</si>
  <si>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</si>
  <si>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</si>
  <si>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</si>
  <si>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</si>
  <si>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</si>
  <si>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</si>
  <si>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</si>
  <si>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</si>
  <si>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</si>
  <si>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</si>
  <si>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</si>
  <si>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</si>
  <si>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</si>
  <si>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</si>
  <si>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</si>
  <si>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</si>
  <si>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</si>
  <si>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</si>
  <si>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</si>
  <si>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</si>
  <si>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</si>
  <si>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</si>
  <si>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</si>
  <si>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</si>
  <si>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</si>
  <si>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</si>
  <si>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</si>
  <si>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</si>
  <si>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</si>
  <si>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</si>
  <si>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</si>
  <si>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</si>
  <si>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</si>
  <si>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</si>
  <si>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</si>
  <si>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</si>
  <si>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</si>
  <si>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</si>
  <si>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</si>
  <si>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</si>
  <si>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</si>
  <si>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</si>
  <si>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</si>
  <si>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</si>
  <si>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</si>
  <si>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</si>
  <si>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</si>
  <si>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</si>
  <si>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</si>
  <si>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</si>
  <si>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</si>
  <si>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</si>
  <si>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</si>
  <si>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</si>
  <si>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</si>
  <si>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</si>
  <si>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</si>
  <si>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</si>
  <si>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</si>
  <si>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</si>
  <si>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</si>
  <si>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</si>
  <si>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</si>
  <si>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</si>
  <si>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</si>
  <si>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</si>
  <si>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</si>
  <si>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</si>
  <si>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</si>
  <si>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</si>
  <si>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</si>
  <si>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</si>
  <si>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</si>
  <si>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</si>
  <si>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</si>
  <si>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</si>
  <si>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</si>
  <si>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</si>
  <si>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</si>
  <si>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</si>
  <si>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</si>
  <si>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</si>
  <si>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</si>
  <si>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</si>
  <si>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</si>
  <si>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</si>
  <si>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</si>
  <si>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</si>
  <si>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</si>
  <si>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</si>
  <si>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</si>
  <si>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</si>
  <si>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</si>
  <si>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</si>
  <si>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</si>
  <si>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</si>
  <si>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</si>
  <si>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</si>
  <si>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</si>
  <si>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</si>
  <si>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</si>
  <si>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</si>
  <si>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</si>
  <si>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</si>
  <si>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</si>
  <si>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</si>
  <si>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</si>
  <si>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</si>
  <si>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</si>
  <si>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</si>
  <si>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</si>
  <si>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</si>
  <si>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</si>
  <si>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</si>
  <si>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</si>
  <si>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</si>
  <si>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</si>
  <si>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</si>
  <si>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</si>
  <si>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</si>
  <si>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</si>
  <si>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</si>
  <si>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</si>
  <si>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</si>
  <si>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</si>
  <si>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</si>
  <si>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</si>
  <si>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</si>
  <si>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</si>
  <si>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</si>
  <si>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</si>
  <si>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</si>
  <si>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</si>
  <si>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</si>
  <si>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</si>
  <si>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</si>
  <si>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</si>
  <si>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</si>
  <si>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</si>
  <si>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</si>
  <si>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</si>
  <si>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</si>
  <si>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</si>
  <si>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</si>
  <si>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</si>
  <si>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</si>
  <si>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</si>
  <si>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</si>
  <si>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</si>
  <si>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</si>
  <si>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</si>
  <si>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</si>
  <si>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</si>
  <si>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</si>
  <si>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</si>
  <si>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</si>
  <si>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</si>
  <si>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</si>
  <si>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</si>
  <si>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</si>
  <si>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</si>
  <si>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</si>
  <si>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</si>
  <si>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</si>
  <si>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</si>
  <si>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</si>
  <si>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</si>
  <si>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</si>
  <si>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</si>
  <si>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</si>
  <si>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</si>
  <si>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</si>
  <si>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</si>
  <si>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</si>
  <si>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</si>
  <si>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</si>
  <si>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</si>
  <si>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</si>
  <si>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</si>
  <si>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</si>
  <si>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</si>
  <si>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</si>
  <si>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</si>
  <si>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</si>
  <si>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</si>
  <si>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</si>
  <si>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</si>
  <si>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</si>
  <si>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</si>
  <si>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</si>
  <si>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</si>
  <si>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</si>
  <si>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</si>
  <si>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</si>
  <si>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</si>
  <si>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</si>
  <si>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</si>
  <si>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</si>
  <si>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</si>
  <si>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</si>
  <si>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</si>
  <si>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</si>
  <si>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</si>
  <si>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</si>
  <si>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</si>
  <si>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</si>
  <si>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</si>
  <si>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</si>
  <si>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</si>
  <si>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</si>
  <si>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</si>
  <si>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</si>
  <si>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</si>
  <si>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</si>
  <si>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</si>
  <si>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</si>
  <si>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</si>
  <si>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</si>
  <si>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</si>
  <si>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</si>
  <si>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</si>
  <si>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</si>
  <si>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</si>
  <si>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</si>
  <si>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</si>
  <si>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</si>
  <si>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</si>
  <si>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</si>
  <si>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</si>
  <si>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</si>
  <si>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</si>
  <si>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</si>
  <si>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</si>
  <si>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</si>
  <si>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</si>
  <si>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</si>
  <si>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</si>
  <si>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</si>
  <si>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</si>
  <si>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</si>
  <si>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</si>
  <si>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</si>
  <si>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</si>
  <si>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</si>
  <si>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</si>
  <si>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</si>
  <si>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</si>
  <si>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</si>
  <si>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</si>
  <si>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</si>
  <si>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</si>
  <si>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</si>
  <si>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</si>
  <si>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</si>
  <si>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</si>
  <si>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</si>
  <si>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</si>
  <si>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</si>
  <si>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</si>
  <si>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</si>
  <si>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</si>
  <si>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</si>
  <si>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</si>
  <si>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</si>
  <si>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</si>
  <si>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</si>
  <si>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</si>
  <si>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</si>
  <si>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</si>
  <si>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</si>
  <si>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</si>
  <si>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</si>
  <si>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</si>
  <si>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</si>
  <si>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</si>
  <si>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</si>
  <si>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</si>
  <si>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</si>
  <si>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</si>
  <si>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</si>
  <si>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</si>
  <si>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</si>
  <si>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</si>
  <si>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</si>
  <si>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</si>
  <si>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</si>
  <si>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</si>
  <si>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</si>
  <si>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</si>
  <si>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</si>
  <si>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</si>
  <si>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</si>
  <si>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</si>
  <si>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</si>
  <si>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</si>
  <si>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</si>
  <si>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</si>
  <si>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</si>
  <si>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</si>
  <si>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</si>
  <si>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</si>
  <si>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</si>
  <si>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</si>
  <si>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</si>
  <si>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</si>
  <si>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</si>
  <si>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</si>
  <si>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</si>
  <si>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</si>
  <si>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</si>
  <si>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</si>
  <si>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</si>
  <si>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</si>
  <si>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</si>
  <si>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</si>
  <si>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</si>
  <si>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</si>
  <si>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</si>
  <si>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</si>
  <si>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</si>
  <si>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</si>
  <si>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</si>
  <si>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</si>
  <si>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</si>
  <si>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</si>
  <si>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</si>
  <si>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</si>
  <si>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</si>
  <si>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</si>
  <si>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</si>
  <si>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</si>
  <si>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</si>
  <si>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</si>
  <si>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</si>
  <si>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</si>
  <si>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</si>
  <si>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</si>
  <si>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</si>
  <si>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</si>
  <si>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</si>
  <si>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</si>
  <si>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</si>
  <si>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</si>
  <si>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</si>
  <si>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</si>
  <si>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</si>
  <si>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</si>
  <si>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</si>
  <si>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</si>
  <si>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</si>
  <si>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</si>
  <si>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</si>
  <si>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</si>
  <si>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</si>
  <si>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</si>
  <si>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</si>
  <si>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</si>
  <si>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</si>
  <si>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</si>
  <si>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</si>
  <si>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</si>
  <si>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</si>
  <si>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</si>
  <si>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</si>
  <si>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</si>
  <si>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</si>
  <si>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</si>
  <si>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</si>
  <si>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</si>
  <si>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</si>
  <si>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</si>
  <si>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</si>
  <si>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</si>
  <si>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</si>
  <si>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</si>
  <si>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</si>
  <si>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</si>
  <si>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</si>
  <si>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</si>
  <si>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</si>
  <si>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</si>
  <si>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</si>
  <si>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</si>
  <si>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</si>
  <si>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</si>
  <si>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</si>
  <si>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</si>
  <si>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</si>
  <si>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</si>
  <si>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</si>
  <si>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</si>
  <si>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</si>
  <si>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</si>
  <si>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</si>
  <si>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</si>
  <si>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</si>
  <si>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</si>
  <si>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</si>
  <si>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</si>
  <si>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</si>
  <si>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</si>
  <si>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</si>
  <si>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</si>
  <si>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</si>
  <si>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</si>
  <si>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</si>
  <si>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</si>
  <si>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</si>
  <si>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</si>
  <si>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</si>
  <si>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</si>
  <si>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</si>
  <si>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</si>
  <si>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</si>
  <si>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</si>
  <si>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</si>
  <si>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</si>
  <si>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</si>
  <si>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</si>
  <si>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</si>
  <si>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</si>
  <si>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</si>
  <si>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</si>
  <si>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</si>
  <si>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</si>
  <si>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</si>
  <si>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</si>
  <si>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</si>
  <si>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</si>
  <si>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</si>
  <si>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</si>
  <si>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</si>
  <si>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</si>
  <si>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</si>
  <si>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</si>
  <si>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</si>
  <si>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</si>
  <si>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</si>
  <si>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</si>
  <si>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</si>
  <si>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</si>
  <si>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</si>
  <si>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</si>
  <si>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</si>
  <si>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</si>
  <si>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</si>
  <si>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</si>
  <si>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</si>
  <si>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</si>
  <si>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</si>
  <si>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</si>
  <si>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</si>
  <si>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</si>
  <si>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</si>
  <si>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</si>
  <si>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</si>
  <si>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</si>
  <si>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</si>
  <si>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</si>
  <si>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</si>
  <si>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</si>
  <si>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</si>
  <si>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</si>
  <si>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</si>
  <si>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</si>
  <si>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</si>
  <si>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</si>
  <si>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</si>
  <si>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</si>
  <si>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</si>
  <si>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</si>
  <si>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</si>
  <si>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</si>
  <si>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</si>
  <si>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</si>
  <si>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</si>
  <si>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</si>
  <si>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</si>
  <si>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</si>
  <si>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</si>
  <si>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</si>
  <si>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</si>
  <si>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</si>
  <si>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</si>
  <si>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</si>
  <si>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</si>
  <si>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</si>
  <si>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</si>
  <si>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</si>
  <si>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</si>
  <si>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</si>
  <si>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</si>
  <si>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</si>
  <si>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</si>
  <si>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</si>
  <si>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</si>
  <si>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</si>
  <si>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</si>
  <si>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</si>
  <si>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</si>
  <si>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</si>
  <si>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</si>
  <si>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</si>
  <si>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</si>
  <si>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</si>
  <si>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</si>
  <si>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</si>
  <si>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</si>
  <si>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</si>
  <si>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</si>
  <si>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</si>
  <si>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</si>
  <si>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</si>
  <si>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</si>
  <si>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</si>
  <si>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</si>
  <si>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</si>
  <si>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</si>
  <si>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</si>
  <si>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</si>
  <si>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</si>
  <si>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</si>
  <si>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</si>
  <si>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</si>
  <si>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</si>
  <si>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</si>
  <si>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</si>
  <si>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</si>
  <si>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</si>
  <si>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</si>
  <si>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</si>
  <si>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</si>
  <si>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</si>
  <si>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</si>
  <si>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</si>
  <si>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</si>
  <si>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</si>
  <si>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</si>
  <si>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</si>
  <si>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</si>
  <si>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</si>
  <si>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</si>
  <si>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</si>
  <si>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</si>
  <si>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</si>
  <si>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</si>
  <si>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</si>
  <si>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</si>
  <si>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</si>
  <si>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</si>
  <si>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</si>
  <si>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</si>
  <si>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</si>
  <si>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</si>
  <si>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</si>
  <si>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</si>
  <si>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</si>
  <si>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</si>
  <si>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</si>
  <si>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</si>
  <si>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</si>
  <si>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</si>
  <si>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</si>
  <si>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</si>
  <si>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</si>
  <si>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</si>
  <si>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</si>
  <si>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</si>
  <si>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</si>
  <si>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</si>
  <si>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</si>
  <si>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</si>
  <si>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</si>
  <si>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</si>
  <si>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</si>
  <si>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</si>
  <si>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</si>
  <si>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</si>
  <si>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</si>
  <si>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</si>
  <si>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</si>
  <si>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</si>
  <si>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</si>
  <si>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</si>
  <si>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</si>
  <si>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</si>
  <si>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</si>
  <si>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</si>
  <si>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</si>
  <si>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</si>
  <si>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</si>
  <si>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</si>
  <si>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</si>
  <si>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</si>
  <si>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</si>
  <si>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</si>
  <si>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</si>
  <si>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</si>
  <si>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</si>
  <si>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</si>
  <si>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</si>
  <si>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</si>
  <si>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</si>
  <si>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</si>
  <si>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</si>
  <si>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</si>
  <si>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</si>
  <si>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</si>
  <si>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</si>
  <si>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</si>
  <si>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</si>
  <si>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</si>
  <si>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</si>
  <si>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</si>
  <si>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</si>
  <si>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</si>
  <si>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</si>
  <si>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</si>
  <si>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</si>
  <si>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</si>
  <si>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</si>
  <si>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</si>
  <si>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</si>
  <si>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</si>
  <si>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</si>
  <si>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</si>
  <si>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</si>
  <si>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</si>
  <si>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</si>
  <si>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</si>
  <si>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</si>
  <si>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</si>
  <si>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</si>
  <si>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</si>
  <si>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</si>
  <si>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</si>
  <si>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</si>
  <si>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</si>
  <si>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</si>
  <si>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</si>
  <si>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</si>
  <si>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</si>
  <si>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</si>
  <si>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</si>
  <si>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</si>
  <si>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</si>
  <si>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</si>
  <si>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</si>
  <si>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</si>
  <si>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</si>
  <si>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</si>
  <si>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</si>
  <si>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</si>
  <si>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</si>
  <si>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</si>
  <si>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</si>
  <si>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</si>
  <si>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</si>
  <si>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</si>
  <si>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</si>
  <si>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</si>
  <si>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</si>
  <si>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</si>
  <si>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</si>
  <si>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</si>
  <si>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</si>
  <si>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</si>
  <si>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</si>
  <si>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</si>
  <si>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</si>
  <si>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</si>
  <si>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</si>
  <si>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</si>
  <si>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</si>
  <si>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</si>
  <si>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</si>
  <si>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</si>
  <si>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</si>
  <si>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</si>
  <si>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</si>
  <si>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</si>
  <si>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</si>
  <si>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</si>
  <si>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</si>
  <si>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</si>
  <si>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</si>
  <si>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</si>
  <si>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</si>
  <si>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</si>
  <si>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</si>
  <si>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</si>
  <si>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</si>
  <si>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</si>
  <si>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</si>
  <si>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</si>
  <si>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</si>
  <si>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</si>
  <si>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</si>
  <si>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</si>
  <si>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</si>
  <si>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</si>
  <si>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</si>
  <si>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</si>
  <si>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</si>
  <si>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</si>
  <si>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</si>
  <si>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</si>
  <si>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</si>
  <si>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</si>
  <si>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</si>
  <si>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</si>
  <si>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</si>
  <si>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</si>
  <si>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</si>
  <si>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</si>
  <si>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</si>
  <si>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</si>
  <si>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</si>
  <si>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</si>
  <si>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</si>
  <si>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</si>
  <si>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</si>
  <si>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</si>
  <si>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</si>
  <si>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</si>
  <si>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</si>
  <si>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</si>
  <si>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</si>
  <si>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</si>
  <si>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</si>
  <si>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</si>
  <si>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</si>
  <si>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</si>
  <si>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</si>
  <si>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</si>
  <si>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</si>
  <si>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</si>
  <si>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</si>
  <si>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</si>
  <si>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</si>
  <si>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</si>
  <si>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</si>
  <si>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</si>
  <si>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</si>
  <si>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</si>
  <si>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</si>
  <si>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</si>
  <si>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</si>
  <si>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</si>
  <si>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</si>
  <si>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</si>
  <si>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</si>
  <si>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</si>
  <si>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</si>
  <si>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</si>
  <si>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</si>
  <si>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</si>
  <si>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</si>
  <si>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</si>
  <si>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</si>
  <si>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</si>
  <si>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</si>
  <si>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</si>
  <si>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</si>
  <si>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</si>
  <si>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</si>
  <si>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</si>
  <si>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</si>
  <si>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</si>
  <si>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</si>
  <si>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</si>
  <si>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</si>
  <si>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</si>
  <si>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</si>
  <si>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</si>
  <si>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</si>
  <si>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</si>
  <si>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</si>
  <si>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</si>
  <si>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</si>
  <si>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</si>
  <si>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</si>
  <si>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</si>
  <si>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</si>
  <si>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</si>
  <si>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</si>
  <si>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</si>
  <si>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</si>
  <si>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</si>
  <si>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</si>
  <si>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</si>
  <si>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</si>
  <si>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</si>
  <si>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</si>
  <si>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</si>
  <si>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</si>
  <si>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</si>
  <si>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</si>
  <si>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</si>
  <si>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</si>
  <si>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</si>
  <si>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</si>
  <si>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</si>
  <si>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</si>
  <si>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</si>
  <si>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</si>
  <si>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</si>
  <si>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</si>
  <si>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</si>
  <si>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</si>
  <si>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</si>
  <si>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</si>
  <si>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</si>
  <si>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</si>
  <si>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</si>
  <si>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</si>
  <si>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</si>
  <si>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</si>
  <si>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</si>
  <si>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</si>
  <si>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</si>
  <si>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</si>
  <si>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</si>
  <si>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</si>
  <si>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</si>
  <si>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</si>
  <si>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</si>
  <si>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</si>
  <si>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</si>
  <si>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</si>
  <si>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</si>
  <si>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</si>
  <si>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</si>
  <si>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</si>
  <si>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</si>
  <si>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</si>
  <si>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</si>
  <si>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</si>
  <si>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</si>
  <si>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</si>
  <si>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</si>
  <si>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</si>
  <si>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</si>
  <si>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</si>
  <si>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</si>
  <si>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</si>
  <si>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</si>
  <si>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</si>
  <si>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</si>
  <si>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</si>
  <si>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</si>
  <si>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</si>
  <si>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</si>
  <si>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</si>
  <si>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</si>
  <si>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</si>
  <si>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</si>
  <si>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</si>
  <si>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</si>
  <si>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</si>
  <si>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</si>
  <si>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</si>
  <si>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</si>
  <si>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</si>
  <si>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</si>
  <si>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</si>
  <si>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</si>
  <si>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</si>
  <si>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</si>
  <si>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</si>
  <si>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</si>
  <si>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</si>
  <si>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</si>
  <si>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</si>
  <si>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</si>
  <si>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</si>
  <si>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</si>
  <si>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</si>
  <si>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</si>
  <si>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</si>
  <si>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</si>
  <si>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</si>
  <si>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</si>
  <si>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</si>
  <si>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</si>
  <si>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</si>
  <si>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</si>
  <si>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</si>
  <si>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</si>
  <si>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</si>
  <si>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</si>
  <si>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</si>
  <si>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</si>
  <si>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</si>
  <si>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</si>
  <si>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</si>
  <si>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</si>
  <si>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</si>
  <si>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</si>
  <si>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</si>
  <si>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</si>
  <si>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</si>
  <si>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</si>
  <si>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</si>
  <si>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</si>
  <si>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</si>
  <si>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</si>
  <si>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</si>
  <si>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</si>
  <si>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</si>
  <si>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</si>
  <si>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</si>
  <si>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</si>
  <si>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</si>
  <si>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</si>
  <si>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</si>
  <si>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</si>
  <si>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</si>
  <si>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</si>
  <si>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</si>
  <si>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</si>
  <si>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</si>
  <si>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</si>
  <si>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</si>
  <si>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</si>
  <si>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</si>
  <si>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</si>
  <si>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</si>
  <si>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</si>
  <si>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</si>
  <si>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</si>
  <si>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</si>
  <si>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</si>
  <si>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</si>
  <si>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</si>
  <si>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</si>
  <si>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</si>
  <si>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</si>
  <si>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</si>
  <si>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</si>
  <si>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</si>
  <si>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</si>
  <si>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</si>
  <si>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</si>
  <si>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</si>
  <si>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</si>
  <si>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</si>
  <si>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</si>
  <si>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</si>
  <si>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</si>
  <si>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</si>
  <si>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</si>
  <si>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</si>
  <si>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</si>
  <si>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</si>
  <si>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</si>
  <si>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</si>
  <si>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</si>
  <si>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</si>
  <si>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</si>
  <si>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</si>
  <si>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</si>
  <si>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</si>
  <si>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</si>
  <si>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</si>
  <si>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</si>
  <si>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</si>
  <si>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</si>
  <si>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</si>
  <si>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</si>
  <si>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</si>
  <si>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</si>
  <si>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</si>
  <si>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</si>
  <si>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</si>
  <si>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</si>
  <si>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</si>
  <si>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</si>
  <si>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</si>
  <si>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</si>
  <si>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</si>
  <si>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</si>
  <si>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</si>
  <si>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</si>
  <si>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</si>
  <si>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</si>
  <si>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</si>
  <si>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</si>
  <si>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</si>
  <si>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</si>
  <si>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</si>
  <si>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</si>
  <si>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</si>
  <si>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</si>
  <si>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</si>
  <si>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</si>
  <si>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</si>
  <si>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</si>
  <si>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</si>
  <si>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</si>
  <si>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</si>
  <si>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</si>
  <si>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</si>
  <si>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</si>
  <si>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</si>
  <si>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</si>
  <si>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</si>
  <si>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</si>
  <si>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</si>
  <si>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</si>
  <si>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</si>
  <si>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</si>
  <si>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</si>
  <si>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</si>
  <si>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</si>
  <si>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</si>
  <si>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</si>
  <si>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</si>
  <si>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</si>
  <si>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</si>
  <si>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</si>
  <si>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</si>
  <si>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</si>
  <si>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</si>
  <si>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</si>
  <si>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</si>
  <si>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</si>
  <si>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</si>
  <si>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</si>
  <si>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</si>
  <si>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</si>
  <si>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</si>
  <si>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</si>
  <si>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</si>
  <si>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</si>
  <si>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</si>
  <si>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</si>
  <si>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</si>
  <si>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</si>
  <si>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</si>
  <si>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</si>
  <si>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</si>
  <si>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</si>
  <si>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</si>
  <si>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</si>
  <si>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</si>
  <si>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</si>
  <si>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</si>
  <si>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</si>
  <si>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</si>
  <si>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</si>
  <si>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</si>
  <si>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</si>
  <si>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</si>
  <si>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</si>
  <si>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</si>
  <si>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</si>
  <si>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</si>
  <si>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</si>
  <si>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</si>
  <si>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</si>
  <si>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</si>
  <si>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</si>
  <si>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</si>
  <si>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</si>
  <si>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</si>
  <si>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</si>
  <si>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</si>
  <si>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</si>
  <si>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</si>
  <si>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</si>
  <si>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</si>
  <si>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</si>
  <si>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</si>
  <si>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</si>
  <si>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</si>
  <si>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</si>
  <si>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</si>
  <si>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</si>
  <si>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</si>
  <si>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</si>
  <si>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</si>
  <si>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</si>
  <si>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</si>
  <si>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</si>
  <si>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</si>
  <si>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</si>
  <si>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</si>
  <si>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</si>
  <si>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</si>
  <si>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</si>
  <si>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</si>
  <si>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</si>
  <si>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</si>
  <si>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</si>
  <si>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</si>
  <si>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</si>
  <si>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</si>
  <si>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</si>
  <si>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</si>
  <si>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</si>
  <si>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</si>
  <si>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</si>
  <si>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</si>
  <si>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</si>
  <si>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</si>
  <si>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</si>
  <si>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</si>
  <si>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</si>
  <si>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</si>
  <si>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</si>
  <si>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</si>
  <si>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</si>
  <si>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</si>
  <si>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</si>
  <si>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</si>
  <si>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</si>
  <si>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</si>
  <si>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</si>
  <si>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</si>
  <si>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</si>
  <si>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</si>
  <si>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</si>
  <si>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</si>
  <si>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</si>
  <si>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</si>
  <si>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</si>
  <si>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</si>
  <si>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</si>
  <si>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</si>
  <si>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</si>
  <si>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</si>
  <si>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</si>
  <si>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</si>
  <si>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</si>
  <si>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</si>
  <si>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</si>
  <si>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</si>
  <si>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</si>
  <si>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</si>
  <si>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</si>
  <si>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</si>
  <si>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</si>
  <si>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</si>
  <si>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</si>
  <si>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</si>
  <si>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</si>
  <si>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</si>
  <si>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</si>
  <si>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</si>
  <si>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</si>
  <si>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</si>
  <si>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</si>
  <si>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</si>
  <si>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</si>
  <si>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</si>
  <si>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</si>
  <si>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</si>
  <si>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</si>
  <si>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</si>
  <si>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</si>
  <si>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</si>
  <si>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</si>
  <si>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</si>
  <si>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</si>
  <si>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</si>
  <si>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</si>
  <si>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</si>
  <si>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</si>
  <si>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</si>
  <si>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</si>
  <si>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</si>
  <si>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</si>
  <si>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</si>
  <si>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</si>
  <si>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</si>
  <si>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</si>
  <si>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</si>
  <si>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</si>
  <si>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</si>
  <si>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</si>
  <si>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</si>
  <si>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</si>
  <si>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</si>
  <si>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</si>
  <si>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</si>
  <si>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</si>
  <si>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</si>
  <si>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</si>
  <si>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</si>
  <si>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</si>
  <si>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</si>
  <si>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</si>
  <si>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</si>
  <si>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</si>
  <si>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</si>
  <si>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</si>
  <si>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</si>
  <si>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</si>
  <si>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</si>
  <si>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</si>
  <si>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</si>
  <si>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</si>
  <si>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</si>
  <si>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</si>
  <si>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</si>
  <si>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</si>
  <si>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</si>
  <si>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</si>
  <si>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</si>
  <si>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</si>
  <si>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</si>
  <si>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</si>
  <si>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</si>
  <si>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</si>
  <si>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</si>
  <si>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</si>
  <si>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</si>
  <si>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</si>
  <si>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</si>
  <si>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</si>
  <si>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</si>
  <si>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</si>
  <si>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</si>
  <si>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</si>
  <si>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</si>
  <si>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</si>
  <si>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</si>
  <si>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</si>
  <si>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</si>
  <si>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</si>
  <si>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</si>
  <si>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</si>
  <si>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</si>
  <si>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</si>
  <si>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</si>
  <si>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</si>
  <si>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</si>
  <si>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</si>
  <si>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</si>
  <si>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</si>
  <si>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</si>
  <si>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</si>
  <si>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</si>
  <si>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</si>
  <si>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</si>
  <si>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</si>
  <si>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</si>
  <si>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</si>
  <si>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</si>
  <si>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</si>
  <si>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</si>
  <si>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</si>
  <si>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</si>
  <si>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</si>
  <si>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</si>
  <si>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</si>
  <si>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</si>
  <si>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</si>
  <si>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</si>
  <si>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</si>
  <si>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</si>
  <si>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</si>
  <si>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</si>
  <si>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</si>
  <si>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</si>
  <si>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</si>
  <si>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</si>
  <si>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</si>
  <si>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</si>
  <si>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</si>
  <si>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</si>
  <si>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</si>
  <si>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</si>
  <si>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</si>
  <si>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</si>
  <si>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</si>
  <si>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</si>
  <si>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</si>
  <si>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</si>
  <si>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</si>
  <si>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</si>
  <si>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</si>
  <si>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</si>
  <si>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</si>
  <si>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</si>
  <si>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</si>
  <si>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</si>
  <si>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</si>
  <si>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</si>
  <si>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</si>
  <si>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</si>
  <si>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</si>
  <si>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</si>
  <si>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</si>
  <si>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</si>
  <si>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</si>
  <si>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</si>
  <si>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</si>
  <si>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</si>
  <si>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</si>
  <si>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</si>
  <si>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</si>
  <si>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</si>
  <si>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</si>
  <si>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</si>
  <si>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</si>
  <si>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</si>
  <si>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</si>
  <si>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</si>
  <si>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</si>
  <si>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</si>
  <si>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</si>
  <si>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</si>
  <si>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</si>
  <si>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</si>
  <si>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</si>
  <si>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</si>
  <si>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</si>
  <si>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</si>
  <si>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</si>
  <si>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</si>
  <si>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</si>
  <si>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</si>
  <si>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</si>
  <si>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</si>
  <si>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</si>
  <si>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</si>
  <si>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</si>
  <si>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</si>
  <si>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</si>
  <si>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</si>
  <si>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</si>
  <si>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</si>
  <si>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</si>
  <si>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</si>
  <si>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</si>
  <si>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</si>
  <si>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</si>
  <si>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</si>
  <si>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</si>
  <si>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</si>
  <si>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</si>
  <si>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</si>
  <si>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</si>
  <si>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</si>
  <si>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</si>
  <si>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</si>
  <si>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</si>
  <si>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</si>
  <si>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</si>
  <si>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</si>
  <si>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</si>
  <si>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</si>
  <si>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</si>
  <si>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</si>
  <si>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</si>
  <si>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</si>
  <si>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</si>
  <si>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</si>
  <si>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</si>
  <si>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</si>
  <si>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</si>
  <si>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</si>
  <si>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</si>
  <si>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</si>
  <si>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</si>
  <si>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</si>
  <si>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</si>
  <si>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</si>
  <si>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</si>
  <si>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</si>
  <si>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</si>
  <si>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</si>
  <si>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</si>
  <si>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</si>
  <si>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</si>
  <si>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</si>
  <si>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</si>
  <si>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</si>
  <si>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</si>
  <si>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</si>
  <si>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</si>
  <si>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</si>
  <si>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</si>
  <si>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</si>
  <si>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</si>
  <si>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</si>
  <si>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</si>
  <si>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</si>
  <si>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</si>
  <si>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</si>
  <si>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</si>
  <si>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</si>
  <si>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</si>
  <si>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</si>
  <si>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</si>
  <si>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</si>
  <si>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</si>
  <si>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</si>
  <si>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</si>
  <si>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</si>
  <si>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</si>
  <si>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</si>
  <si>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</si>
  <si>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</si>
  <si>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</si>
  <si>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</si>
  <si>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</si>
  <si>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</si>
  <si>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</si>
  <si>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</si>
  <si>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</si>
  <si>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</si>
  <si>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</si>
  <si>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</si>
  <si>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</si>
  <si>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</si>
  <si>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</si>
  <si>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</si>
  <si>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</si>
  <si>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</si>
  <si>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</si>
  <si>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</si>
  <si>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</si>
  <si>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</si>
  <si>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</si>
  <si>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</si>
  <si>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</si>
  <si>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</si>
  <si>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</si>
  <si>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</si>
  <si>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</si>
  <si>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</si>
  <si>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</si>
  <si>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</si>
  <si>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</si>
  <si>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</si>
  <si>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</si>
  <si>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</si>
  <si>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</si>
  <si>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</si>
  <si>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</si>
  <si>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</si>
  <si>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</si>
  <si>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</si>
  <si>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</si>
  <si>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</si>
  <si>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</si>
  <si>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</si>
  <si>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</si>
  <si>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</si>
  <si>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</si>
  <si>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</si>
  <si>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</si>
  <si>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</si>
  <si>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</si>
  <si>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</si>
  <si>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</si>
  <si>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</si>
  <si>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</si>
  <si>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</si>
  <si>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</si>
  <si>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</si>
  <si>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</si>
  <si>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</si>
  <si>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</si>
  <si>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</si>
  <si>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</si>
  <si>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</si>
  <si>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</si>
  <si>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</si>
  <si>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</si>
  <si>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</si>
  <si>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</si>
  <si>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</si>
  <si>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</si>
  <si>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</si>
  <si>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</si>
  <si>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</si>
  <si>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</si>
  <si>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</si>
  <si>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</si>
  <si>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</si>
  <si>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</si>
  <si>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</si>
  <si>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</si>
  <si>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</si>
  <si>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</si>
  <si>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</si>
  <si>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</si>
  <si>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</si>
  <si>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</si>
  <si>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</si>
  <si>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</si>
  <si>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</si>
  <si>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</si>
  <si>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</si>
  <si>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</si>
  <si>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</si>
  <si>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</si>
  <si>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</si>
  <si>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</si>
  <si>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</si>
  <si>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</si>
  <si>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</si>
  <si>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</si>
  <si>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</si>
  <si>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</si>
  <si>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</si>
  <si>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</si>
  <si>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</si>
  <si>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</si>
  <si>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</si>
  <si>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</si>
  <si>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</si>
  <si>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</si>
  <si>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</si>
  <si>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</si>
  <si>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</si>
  <si>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</si>
  <si>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</si>
  <si>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</si>
  <si>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</si>
  <si>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</si>
  <si>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</si>
  <si>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</si>
  <si>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</si>
  <si>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</si>
  <si>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</si>
  <si>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</si>
  <si>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</si>
  <si>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</si>
  <si>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</si>
  <si>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</si>
  <si>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</si>
  <si>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</si>
  <si>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</si>
  <si>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</si>
  <si>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</si>
  <si>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</si>
  <si>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</si>
  <si>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</si>
  <si>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</si>
  <si>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</si>
  <si>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</si>
  <si>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</si>
  <si>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</si>
  <si>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</si>
  <si>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</si>
  <si>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</si>
  <si>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</si>
  <si>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</si>
  <si>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</si>
  <si>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</si>
  <si>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</si>
  <si>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</si>
  <si>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</si>
  <si>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</si>
  <si>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</si>
  <si>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</si>
  <si>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</si>
  <si>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</si>
  <si>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</si>
  <si>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</si>
  <si>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</si>
  <si>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</si>
  <si>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</si>
  <si>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</si>
  <si>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</si>
  <si>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</si>
  <si>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</si>
  <si>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</si>
  <si>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</si>
  <si>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</si>
  <si>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</si>
  <si>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</si>
  <si>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</si>
  <si>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</si>
  <si>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</si>
  <si>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</si>
  <si>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</si>
  <si>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</si>
  <si>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</si>
  <si>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</si>
  <si>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</si>
  <si>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</si>
  <si>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</si>
  <si>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</si>
  <si>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</si>
  <si>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</si>
  <si>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</si>
  <si>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</si>
  <si>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</si>
  <si>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</si>
  <si>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</si>
  <si>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</si>
  <si>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</si>
  <si>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</si>
  <si>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</si>
  <si>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</si>
  <si>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</si>
  <si>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</si>
  <si>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</si>
  <si>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</si>
  <si>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</si>
  <si>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</si>
  <si>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</si>
  <si>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</si>
  <si>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</si>
  <si>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</si>
  <si>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</si>
  <si>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</si>
  <si>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</si>
  <si>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</si>
  <si>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</si>
  <si>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</si>
  <si>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</si>
  <si>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</si>
  <si>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</si>
  <si>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</si>
  <si>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</si>
  <si>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</si>
  <si>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</si>
  <si>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</si>
  <si>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</si>
  <si>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</si>
  <si>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</si>
  <si>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</si>
  <si>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</si>
  <si>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</si>
  <si>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</si>
  <si>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</si>
  <si>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</si>
  <si>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</si>
  <si>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</si>
  <si>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</si>
  <si>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</si>
  <si>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</si>
  <si>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</si>
  <si>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</si>
  <si>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</si>
  <si>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</si>
  <si>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</si>
  <si>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</si>
  <si>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</si>
  <si>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</si>
  <si>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</si>
  <si>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</si>
  <si>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</si>
  <si>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</si>
  <si>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</si>
  <si>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</si>
  <si>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</si>
  <si>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</si>
  <si>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</si>
  <si>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</si>
  <si>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</si>
  <si>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</si>
  <si>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</si>
  <si>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</si>
  <si>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</si>
  <si>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</si>
  <si>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</si>
  <si>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</si>
  <si>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</si>
  <si>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</si>
  <si>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</si>
  <si>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</si>
  <si>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</si>
  <si>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</si>
  <si>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</si>
  <si>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</si>
  <si>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</si>
  <si>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</si>
  <si>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</si>
  <si>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</si>
  <si>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</si>
  <si>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</si>
  <si>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</si>
  <si>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</si>
  <si>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</si>
  <si>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</si>
  <si>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</si>
  <si>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</si>
  <si>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</si>
  <si>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</si>
  <si>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</si>
  <si>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</si>
  <si>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</si>
  <si>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</si>
  <si>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</si>
  <si>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</si>
  <si>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</si>
  <si>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</si>
  <si>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</si>
  <si>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</si>
  <si>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</si>
  <si>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</si>
  <si>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</si>
  <si>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</si>
  <si>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</si>
  <si>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</si>
  <si>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</si>
  <si>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</si>
  <si>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</si>
  <si>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</si>
  <si>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</si>
  <si>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</si>
  <si>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</si>
  <si>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</si>
  <si>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</si>
  <si>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</si>
  <si>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</si>
  <si>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</si>
  <si>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</si>
  <si>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</si>
  <si>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</si>
  <si>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</si>
  <si>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</si>
  <si>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</si>
  <si>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</si>
  <si>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</si>
  <si>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</si>
  <si>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</si>
  <si>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</si>
  <si>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</si>
  <si>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</si>
  <si>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</si>
  <si>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</si>
  <si>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</si>
  <si>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</si>
  <si>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</si>
  <si>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</si>
  <si>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</si>
  <si>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</si>
  <si>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</si>
  <si>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</si>
  <si>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</si>
  <si>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</si>
  <si>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</si>
  <si>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</si>
  <si>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</si>
  <si>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</si>
  <si>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</si>
  <si>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</si>
  <si>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</si>
  <si>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</si>
  <si>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</si>
  <si>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</si>
  <si>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</si>
  <si>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</si>
  <si>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</si>
  <si>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</si>
  <si>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</si>
  <si>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</si>
  <si>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</si>
  <si>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</si>
  <si>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</si>
  <si>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</si>
  <si>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</si>
  <si>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</si>
  <si>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</si>
  <si>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</si>
  <si>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</si>
  <si>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</si>
  <si>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</si>
  <si>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</si>
  <si>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</si>
  <si>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</si>
  <si>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</si>
  <si>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</si>
  <si>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</si>
  <si>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</si>
  <si>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</si>
  <si>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</si>
  <si>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</si>
  <si>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</si>
  <si>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</si>
  <si>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</si>
  <si>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</si>
  <si>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</si>
  <si>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</si>
  <si>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</si>
  <si>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</si>
  <si>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</si>
  <si>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</si>
  <si>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</si>
  <si>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</si>
  <si>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</si>
  <si>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</si>
  <si>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</si>
  <si>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</si>
  <si>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</si>
  <si>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</si>
  <si>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</si>
  <si>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</si>
  <si>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</si>
  <si>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</si>
  <si>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</si>
  <si>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</si>
  <si>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</si>
  <si>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</si>
  <si>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</si>
  <si>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</si>
  <si>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</si>
  <si>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</si>
  <si>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</si>
  <si>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</si>
  <si>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</si>
  <si>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</si>
  <si>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</si>
  <si>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</si>
  <si>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</si>
  <si>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</si>
  <si>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</si>
  <si>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</si>
  <si>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</si>
  <si>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</si>
  <si>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</si>
  <si>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</si>
  <si>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</si>
  <si>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</si>
  <si>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</si>
  <si>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</si>
  <si>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</si>
  <si>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</si>
  <si>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</si>
  <si>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</si>
  <si>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</si>
  <si>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</si>
  <si>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</si>
  <si>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</si>
  <si>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</si>
  <si>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</si>
  <si>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</si>
  <si>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</si>
  <si>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</si>
  <si>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</si>
  <si>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</si>
  <si>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</si>
  <si>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</si>
  <si>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</si>
  <si>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</si>
  <si>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</si>
  <si>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</si>
  <si>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</si>
  <si>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</si>
  <si>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</si>
  <si>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</si>
  <si>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</si>
  <si>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</si>
  <si>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</si>
  <si>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</si>
  <si>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</si>
  <si>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</si>
  <si>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</si>
  <si>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</si>
  <si>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</si>
  <si>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</si>
  <si>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</si>
  <si>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</si>
  <si>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</si>
  <si>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</si>
  <si>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</si>
  <si>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</si>
  <si>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</si>
  <si>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</si>
  <si>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</si>
  <si>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</si>
  <si>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</si>
  <si>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</si>
  <si>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</si>
  <si>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</si>
  <si>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</si>
  <si>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</si>
  <si>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</si>
  <si>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</si>
  <si>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</si>
  <si>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</si>
  <si>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</si>
  <si>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</si>
  <si>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</si>
  <si>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</si>
  <si>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</si>
  <si>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</si>
  <si>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</si>
  <si>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</si>
  <si>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</si>
  <si>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</si>
  <si>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</si>
  <si>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</si>
  <si>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</si>
  <si>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</si>
  <si>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</si>
  <si>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</si>
  <si>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</si>
  <si>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</si>
  <si>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</si>
  <si>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</si>
  <si>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</si>
  <si>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</si>
  <si>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</si>
  <si>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</si>
  <si>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</si>
  <si>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</si>
  <si>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</si>
  <si>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</si>
  <si>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</si>
  <si>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</si>
  <si>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</si>
  <si>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</si>
  <si>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</si>
  <si>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</si>
  <si>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</si>
  <si>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</si>
  <si>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</si>
  <si>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</si>
  <si>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</si>
  <si>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</si>
  <si>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</si>
  <si>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</si>
  <si>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</si>
  <si>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</si>
  <si>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</si>
  <si>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</si>
  <si>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</si>
  <si>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</si>
  <si>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</si>
  <si>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</si>
  <si>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</si>
  <si>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</si>
  <si>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</si>
  <si>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</si>
  <si>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</si>
  <si>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</si>
  <si>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</si>
  <si>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</si>
  <si>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</si>
  <si>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</si>
  <si>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</si>
  <si>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</si>
  <si>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</si>
  <si>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</si>
  <si>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</si>
  <si>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</si>
  <si>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</si>
  <si>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</si>
  <si>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</si>
  <si>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</si>
  <si>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</si>
  <si>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</si>
  <si>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</si>
  <si>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</si>
  <si>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</si>
  <si>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</si>
  <si>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</si>
  <si>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</si>
  <si>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</si>
  <si>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</si>
  <si>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</si>
  <si>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</si>
  <si>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</si>
  <si>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</si>
  <si>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</si>
  <si>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</si>
  <si>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</si>
  <si>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</si>
  <si>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</si>
  <si>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</si>
  <si>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</si>
  <si>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</si>
  <si>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</si>
  <si>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</si>
  <si>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</si>
  <si>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</si>
  <si>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</si>
  <si>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</si>
  <si>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</si>
  <si>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</si>
  <si>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</si>
  <si>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</si>
  <si>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</si>
  <si>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</si>
  <si>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</si>
  <si>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</si>
  <si>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</si>
  <si>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</si>
  <si>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</si>
  <si>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</si>
  <si>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</si>
  <si>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</si>
  <si>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</si>
  <si>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</si>
  <si>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</si>
  <si>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</si>
  <si>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</si>
  <si>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</si>
  <si>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</si>
  <si>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</si>
  <si>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</si>
  <si>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</si>
  <si>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</si>
  <si>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</si>
  <si>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</si>
  <si>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</si>
  <si>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</si>
  <si>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</si>
  <si>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</si>
  <si>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</si>
  <si>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</si>
  <si>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</si>
  <si>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</si>
  <si>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</si>
  <si>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</si>
  <si>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</si>
  <si>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</si>
  <si>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</si>
  <si>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</si>
  <si>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</si>
  <si>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</si>
  <si>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</si>
  <si>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</si>
  <si>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</si>
  <si>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</si>
  <si>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</si>
  <si>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</si>
  <si>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</si>
  <si>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</si>
  <si>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</si>
  <si>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</si>
  <si>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</si>
  <si>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</si>
  <si>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</si>
  <si>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</si>
  <si>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</si>
  <si>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</si>
  <si>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</si>
  <si>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</si>
  <si>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</si>
  <si>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</si>
  <si>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</si>
  <si>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</si>
  <si>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</si>
  <si>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</si>
  <si>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</si>
  <si>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</si>
  <si>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</si>
  <si>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</si>
  <si>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</si>
  <si>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</si>
  <si>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</si>
  <si>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</si>
  <si>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</si>
  <si>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</si>
  <si>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</si>
  <si>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</si>
  <si>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</si>
  <si>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</si>
  <si>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</si>
  <si>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</si>
  <si>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</si>
  <si>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</si>
  <si>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</si>
  <si>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</si>
  <si>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</si>
  <si>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</si>
  <si>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</si>
  <si>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</si>
  <si>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</si>
  <si>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</si>
  <si>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</si>
  <si>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</si>
  <si>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</si>
  <si>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</si>
  <si>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</si>
  <si>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</si>
  <si>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</si>
  <si>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</si>
  <si>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</si>
  <si>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</si>
  <si>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</si>
  <si>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</si>
  <si>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</si>
  <si>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</si>
  <si>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</si>
  <si>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</si>
  <si>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</si>
  <si>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</si>
  <si>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</si>
  <si>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</si>
  <si>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</si>
  <si>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</si>
  <si>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</si>
  <si>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</si>
  <si>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</si>
  <si>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</si>
  <si>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</si>
  <si>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</si>
  <si>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</si>
  <si>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</si>
  <si>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</si>
  <si>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</si>
  <si>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</si>
  <si>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</si>
  <si>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</si>
  <si>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</si>
  <si>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</si>
  <si>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</si>
  <si>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</si>
  <si>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</si>
  <si>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</si>
  <si>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</si>
  <si>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</si>
  <si>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</si>
  <si>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</si>
  <si>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</si>
  <si>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</si>
  <si>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</si>
  <si>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</si>
  <si>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</si>
  <si>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</si>
  <si>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</si>
  <si>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</si>
  <si>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</si>
  <si>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</si>
  <si>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</si>
  <si>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</si>
  <si>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</si>
  <si>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</si>
  <si>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</si>
  <si>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</si>
  <si>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</si>
  <si>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</si>
  <si>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</si>
  <si>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</si>
  <si>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</si>
  <si>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</si>
  <si>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</si>
  <si>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</si>
  <si>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</si>
  <si>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</si>
  <si>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</si>
  <si>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</si>
  <si>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</si>
  <si>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</si>
  <si>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</si>
  <si>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</si>
  <si>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</si>
  <si>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</si>
  <si>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</si>
  <si>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</si>
  <si>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</si>
  <si>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</si>
  <si>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</si>
  <si>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</si>
  <si>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</si>
  <si>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</si>
  <si>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</si>
  <si>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</si>
  <si>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</si>
  <si>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</si>
  <si>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</si>
  <si>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</si>
  <si>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</si>
  <si>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</si>
  <si>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</si>
  <si>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</si>
  <si>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</si>
  <si>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</si>
  <si>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</si>
  <si>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</si>
  <si>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</si>
  <si>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</si>
  <si>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</si>
  <si>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</si>
  <si>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</si>
  <si>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</si>
  <si>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</si>
  <si>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</si>
  <si>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</si>
  <si>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</si>
  <si>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</si>
  <si>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</si>
  <si>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</si>
  <si>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</si>
  <si>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</si>
  <si>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</si>
  <si>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</si>
  <si>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</si>
  <si>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</si>
  <si>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</si>
  <si>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</si>
  <si>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</si>
  <si>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</si>
  <si>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</si>
  <si>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</si>
  <si>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</si>
  <si>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</si>
  <si>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</si>
  <si>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</si>
  <si>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</si>
  <si>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</si>
  <si>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</si>
  <si>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</si>
  <si>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</si>
  <si>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</si>
  <si>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</si>
  <si>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</si>
  <si>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</si>
  <si>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</si>
  <si>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</si>
  <si>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</si>
  <si>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</si>
  <si>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</si>
  <si>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</si>
  <si>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</si>
  <si>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</si>
  <si>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</si>
  <si>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</si>
  <si>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</si>
  <si>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</si>
  <si>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</si>
  <si>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</si>
  <si>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</si>
  <si>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</si>
  <si>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</si>
  <si>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</si>
  <si>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</si>
  <si>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</si>
  <si>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</si>
  <si>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</si>
  <si>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</si>
  <si>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</si>
  <si>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</si>
  <si>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</si>
  <si>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</si>
  <si>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</si>
  <si>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</si>
  <si>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</si>
  <si>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</si>
  <si>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</si>
  <si>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</si>
  <si>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</si>
  <si>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</si>
  <si>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</si>
  <si>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</si>
  <si>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</si>
  <si>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</si>
  <si>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</si>
  <si>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</si>
  <si>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</si>
  <si>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</si>
  <si>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</si>
  <si>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</si>
  <si>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</si>
  <si>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</si>
  <si>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</si>
  <si>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</si>
  <si>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</si>
  <si>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</si>
  <si>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</si>
  <si>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</si>
  <si>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</si>
  <si>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</si>
  <si>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</si>
  <si>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</si>
  <si>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</si>
  <si>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</si>
  <si>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</si>
  <si>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</si>
  <si>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</si>
  <si>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</si>
  <si>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</si>
  <si>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</si>
  <si>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</si>
  <si>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</si>
  <si>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</si>
  <si>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</si>
  <si>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</si>
  <si>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</si>
  <si>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</si>
  <si>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</si>
  <si>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</si>
  <si>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</si>
  <si>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</si>
  <si>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</si>
  <si>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</si>
  <si>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</si>
  <si>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</si>
  <si>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</si>
  <si>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</si>
  <si>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</si>
  <si>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</si>
  <si>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</si>
  <si>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</si>
  <si>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</si>
  <si>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</si>
  <si>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</si>
  <si>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</si>
  <si>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</si>
  <si>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</si>
  <si>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</si>
  <si>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</si>
  <si>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</si>
  <si>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</si>
  <si>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</si>
  <si>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</si>
  <si>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</si>
  <si>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</si>
  <si>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</si>
  <si>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</si>
  <si>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</si>
  <si>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</si>
  <si>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</si>
  <si>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</si>
  <si>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</si>
  <si>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</si>
  <si>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</si>
  <si>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</si>
  <si>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</si>
  <si>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</si>
  <si>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</si>
  <si>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</si>
  <si>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</si>
  <si>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</si>
  <si>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</si>
  <si>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</si>
  <si>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</si>
  <si>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</si>
  <si>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</si>
  <si>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</si>
  <si>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</si>
  <si>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</si>
  <si>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</si>
  <si>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</si>
  <si>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</si>
  <si>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</si>
  <si>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</si>
  <si>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</si>
  <si>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</si>
  <si>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</si>
  <si>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</si>
  <si>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</si>
  <si>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</si>
  <si>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</si>
  <si>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</si>
  <si>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</si>
  <si>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</si>
  <si>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</si>
  <si>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</si>
  <si>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</si>
  <si>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</si>
  <si>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</si>
  <si>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</si>
  <si>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</si>
  <si>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</si>
  <si>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</si>
  <si>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</si>
  <si>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</si>
  <si>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</si>
  <si>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</si>
  <si>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</si>
  <si>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</si>
  <si>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</si>
  <si>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</si>
  <si>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</si>
  <si>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</si>
  <si>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</si>
  <si>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</si>
  <si>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</si>
  <si>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</si>
  <si>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</si>
  <si>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</si>
  <si>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</si>
  <si>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</si>
  <si>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</si>
  <si>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</si>
  <si>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</si>
  <si>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</si>
  <si>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</si>
  <si>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</si>
  <si>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</si>
  <si>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</si>
  <si>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</si>
  <si>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</si>
  <si>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</si>
  <si>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</si>
  <si>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</si>
  <si>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</si>
  <si>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</si>
  <si>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</si>
  <si>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</si>
  <si>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</si>
  <si>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</si>
  <si>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</si>
  <si>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</si>
  <si>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</si>
  <si>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</si>
  <si>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</si>
  <si>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</si>
  <si>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</si>
  <si>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</si>
  <si>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</si>
  <si>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</si>
  <si>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</si>
  <si>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</si>
  <si>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</si>
  <si>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</si>
  <si>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</si>
  <si>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</si>
  <si>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</si>
  <si>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</si>
  <si>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</si>
  <si>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</si>
  <si>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</si>
  <si>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</si>
  <si>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</si>
  <si>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</si>
  <si>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</si>
  <si>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</si>
  <si>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</si>
  <si>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</si>
  <si>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</si>
  <si>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</si>
  <si>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</si>
  <si>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</si>
  <si>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</si>
  <si>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</si>
  <si>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</si>
  <si>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</si>
  <si>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</si>
  <si>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</si>
  <si>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</si>
  <si>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</si>
  <si>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</si>
  <si>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</si>
  <si>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</si>
  <si>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</si>
  <si>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</si>
  <si>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</si>
  <si>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</si>
  <si>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</si>
  <si>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</si>
  <si>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</si>
  <si>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</si>
  <si>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</si>
  <si>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</si>
  <si>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</si>
  <si>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</si>
  <si>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</si>
  <si>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</si>
  <si>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</si>
  <si>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</si>
  <si>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</si>
  <si>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</si>
  <si>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</si>
  <si>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</si>
  <si>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</si>
  <si>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</si>
  <si>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</si>
  <si>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</si>
  <si>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</si>
  <si>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</si>
  <si>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</si>
  <si>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</si>
  <si>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</si>
  <si>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</si>
  <si>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</si>
  <si>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</si>
  <si>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</si>
  <si>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</si>
  <si>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</si>
  <si>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</si>
  <si>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</si>
  <si>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</si>
  <si>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</si>
  <si>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</si>
  <si>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</si>
  <si>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</si>
  <si>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</si>
  <si>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</si>
  <si>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</si>
  <si>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</si>
  <si>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</si>
  <si>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</si>
  <si>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</si>
  <si>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</si>
  <si>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</si>
  <si>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</si>
  <si>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</si>
  <si>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</si>
  <si>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</si>
  <si>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</si>
  <si>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</si>
  <si>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</si>
  <si>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</si>
  <si>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</si>
  <si>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</si>
  <si>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</si>
  <si>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</si>
  <si>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</si>
  <si>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</si>
  <si>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</si>
  <si>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</si>
  <si>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</si>
  <si>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</si>
  <si>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</si>
  <si>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</si>
  <si>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</si>
  <si>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</si>
  <si>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</si>
  <si>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</si>
  <si>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</si>
  <si>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</si>
  <si>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</si>
  <si>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</si>
  <si>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</si>
  <si>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</si>
  <si>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</si>
  <si>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</si>
  <si>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</si>
  <si>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</si>
  <si>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</si>
  <si>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</si>
  <si>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</si>
  <si>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</si>
  <si>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</si>
  <si>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</si>
  <si>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</si>
  <si>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</si>
  <si>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</si>
  <si>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</si>
  <si>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</si>
  <si>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</si>
  <si>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</si>
  <si>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</si>
  <si>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</si>
  <si>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</si>
  <si>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</si>
  <si>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</si>
  <si>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</si>
  <si>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</si>
  <si>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</si>
  <si>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</si>
  <si>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</si>
  <si>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</si>
  <si>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</si>
  <si>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</si>
  <si>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</si>
  <si>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</si>
  <si>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</si>
  <si>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</si>
  <si>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</si>
  <si>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</si>
  <si>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</si>
  <si>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</si>
  <si>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</si>
  <si>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</si>
  <si>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</si>
  <si>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</si>
  <si>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</si>
  <si>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</si>
  <si>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</si>
  <si>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</si>
  <si>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</si>
  <si>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</si>
  <si>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</si>
  <si>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</si>
  <si>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</si>
  <si>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</si>
  <si>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</si>
  <si>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</si>
  <si>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</si>
  <si>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</si>
  <si>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</si>
  <si>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</si>
  <si>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</si>
  <si>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</si>
  <si>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</si>
  <si>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</si>
  <si>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</si>
  <si>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</si>
  <si>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</si>
  <si>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</si>
  <si>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</si>
  <si>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</si>
  <si>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</si>
  <si>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</si>
  <si>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</si>
  <si>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</si>
  <si>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</si>
  <si>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</si>
  <si>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</si>
  <si>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</si>
  <si>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</si>
  <si>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</si>
  <si>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</si>
  <si>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</si>
  <si>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</si>
  <si>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</si>
  <si>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</si>
  <si>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</si>
  <si>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</si>
  <si>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</si>
  <si>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</si>
  <si>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</si>
  <si>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</si>
  <si>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</si>
  <si>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</si>
  <si>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</si>
  <si>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</si>
  <si>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</si>
  <si>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</si>
  <si>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</si>
  <si>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</si>
  <si>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</si>
  <si>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</si>
  <si>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</si>
  <si>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</si>
  <si>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</si>
  <si>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</si>
  <si>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</si>
  <si>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</si>
  <si>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</si>
  <si>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</si>
  <si>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</si>
  <si>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</si>
  <si>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</si>
  <si>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</si>
  <si>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</si>
  <si>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</si>
  <si>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</si>
  <si>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</si>
  <si>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</si>
  <si>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</si>
  <si>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</si>
  <si>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</si>
  <si>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</si>
  <si>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</si>
  <si>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</si>
  <si>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</si>
  <si>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</si>
  <si>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</si>
  <si>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</si>
  <si>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</si>
  <si>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</si>
  <si>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</si>
  <si>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</si>
  <si>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</si>
  <si>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</si>
  <si>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</si>
  <si>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</si>
  <si>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</si>
  <si>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</si>
  <si>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</si>
  <si>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</si>
  <si>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</si>
  <si>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</si>
  <si>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</si>
  <si>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</si>
  <si>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</si>
  <si>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</si>
  <si>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</si>
  <si>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</si>
  <si>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</si>
  <si>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</si>
  <si>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</si>
  <si>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</si>
  <si>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</si>
  <si>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</si>
  <si>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</si>
  <si>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</si>
  <si>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</si>
  <si>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</si>
  <si>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</si>
  <si>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</si>
  <si>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</si>
  <si>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</si>
  <si>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</si>
  <si>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</si>
  <si>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</si>
  <si>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</si>
  <si>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</si>
  <si>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</si>
  <si>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</si>
  <si>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</si>
  <si>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</si>
  <si>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</si>
  <si>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</si>
  <si>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</si>
  <si>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</si>
  <si>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</si>
  <si>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</si>
  <si>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</si>
  <si>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</si>
  <si>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</si>
  <si>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</si>
  <si>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</si>
  <si>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</si>
  <si>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</si>
  <si>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</si>
  <si>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</si>
  <si>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</si>
  <si>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</si>
  <si>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</si>
  <si>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</si>
  <si>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</si>
  <si>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</si>
  <si>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</si>
  <si>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</si>
  <si>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</si>
  <si>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</si>
  <si>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</si>
  <si>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</si>
  <si>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</si>
  <si>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</si>
  <si>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</si>
  <si>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</si>
  <si>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</si>
  <si>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</si>
  <si>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</si>
  <si>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</si>
  <si>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</si>
  <si>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</si>
  <si>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</si>
  <si>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</si>
  <si>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</si>
  <si>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</si>
  <si>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</si>
  <si>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</si>
  <si>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</si>
  <si>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</si>
  <si>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</si>
  <si>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</si>
  <si>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</si>
  <si>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</si>
  <si>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</si>
  <si>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</si>
  <si>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</si>
  <si>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</si>
  <si>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</si>
  <si>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</si>
  <si>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</si>
  <si>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</si>
  <si>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</si>
  <si>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</si>
  <si>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</si>
  <si>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</si>
  <si>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</si>
  <si>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</si>
  <si>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</si>
  <si>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</si>
  <si>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</si>
  <si>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</si>
  <si>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</si>
  <si>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</si>
  <si>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</si>
  <si>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</si>
  <si>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</si>
  <si>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</si>
  <si>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</si>
  <si>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</si>
  <si>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</si>
  <si>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</si>
  <si>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</si>
  <si>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</si>
  <si>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</si>
  <si>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</si>
  <si>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</si>
  <si>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</si>
  <si>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</si>
  <si>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</si>
  <si>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</si>
  <si>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</si>
  <si>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</si>
  <si>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</si>
  <si>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</si>
  <si>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</si>
  <si>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</si>
  <si>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</si>
  <si>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</si>
  <si>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</si>
  <si>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</si>
  <si>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</si>
  <si>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</si>
  <si>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</si>
  <si>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</si>
  <si>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</si>
  <si>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</si>
  <si>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</si>
  <si>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</si>
  <si>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</si>
  <si>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</si>
  <si>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</si>
  <si>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</si>
  <si>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</si>
  <si>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</si>
  <si>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</si>
  <si>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</si>
  <si>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</si>
  <si>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</si>
  <si>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</si>
  <si>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</si>
  <si>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</si>
  <si>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</si>
  <si>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</si>
  <si>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</si>
  <si>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</si>
  <si>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</si>
  <si>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</si>
  <si>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</si>
  <si>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</si>
  <si>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</si>
  <si>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</si>
  <si>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</si>
  <si>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</si>
  <si>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</si>
  <si>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</si>
  <si>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</si>
  <si>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</si>
  <si>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</si>
  <si>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</si>
  <si>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</si>
  <si>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</si>
  <si>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</si>
  <si>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</si>
  <si>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</si>
  <si>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</si>
  <si>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</si>
  <si>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</si>
  <si>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</si>
  <si>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</si>
  <si>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</si>
  <si>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</si>
  <si>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</si>
  <si>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</si>
  <si>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</si>
  <si>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</si>
  <si>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</si>
  <si>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</si>
  <si>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</si>
  <si>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</si>
  <si>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</si>
  <si>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</si>
  <si>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</si>
  <si>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</si>
  <si>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</si>
  <si>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</si>
  <si>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</si>
  <si>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</si>
  <si>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</si>
  <si>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</si>
  <si>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</si>
  <si>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</si>
  <si>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</si>
  <si>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</si>
  <si>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</si>
  <si>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</si>
  <si>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</si>
  <si>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</si>
  <si>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</si>
  <si>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</si>
  <si>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</si>
  <si>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</si>
  <si>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</si>
  <si>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</si>
  <si>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</si>
  <si>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</si>
  <si>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</si>
  <si>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</si>
  <si>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</si>
  <si>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</si>
  <si>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</si>
  <si>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</si>
  <si>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</si>
  <si>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</si>
  <si>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</si>
  <si>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</si>
  <si>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</si>
  <si>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</si>
  <si>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</si>
  <si>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</si>
  <si>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</si>
  <si>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</si>
  <si>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</si>
  <si>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</si>
  <si>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</si>
  <si>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</si>
  <si>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</si>
  <si>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</si>
  <si>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</si>
  <si>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</si>
  <si>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</si>
  <si>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</si>
  <si>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</si>
  <si>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</si>
  <si>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</si>
  <si>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</si>
  <si>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</si>
  <si>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</si>
  <si>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</si>
  <si>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</si>
  <si>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</si>
  <si>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</si>
  <si>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</si>
  <si>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</si>
  <si>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</si>
  <si>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</si>
  <si>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</si>
  <si>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</si>
  <si>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</si>
  <si>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</si>
  <si>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</si>
  <si>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</si>
  <si>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</si>
  <si>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</si>
  <si>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</si>
  <si>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</si>
  <si>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</si>
  <si>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</si>
  <si>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</si>
  <si>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</si>
  <si>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</si>
  <si>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</si>
  <si>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</si>
  <si>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</si>
  <si>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</si>
  <si>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</si>
  <si>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</si>
  <si>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</si>
  <si>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</si>
  <si>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</si>
  <si>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</si>
  <si>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</si>
  <si>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</si>
  <si>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</si>
  <si>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</si>
  <si>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</si>
  <si>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</si>
  <si>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</si>
  <si>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</si>
  <si>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</si>
  <si>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</si>
  <si>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</si>
  <si>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</si>
  <si>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</si>
  <si>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</si>
  <si>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</si>
  <si>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</si>
  <si>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</si>
  <si>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</si>
  <si>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</si>
  <si>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</si>
  <si>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</si>
  <si>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</si>
  <si>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</si>
  <si>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</si>
  <si>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</si>
  <si>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</si>
  <si>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</si>
  <si>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</si>
  <si>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</si>
  <si>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</si>
  <si>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</si>
  <si>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</si>
  <si>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</si>
  <si>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</si>
  <si>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</si>
  <si>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</si>
  <si>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</si>
  <si>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</si>
  <si>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</si>
  <si>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</si>
  <si>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</si>
  <si>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</si>
  <si>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</si>
  <si>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</si>
  <si>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</si>
  <si>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</si>
  <si>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</si>
  <si>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</si>
  <si>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</si>
  <si>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</si>
  <si>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</si>
  <si>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</si>
  <si>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</si>
  <si>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</si>
  <si>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</si>
  <si>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</si>
  <si>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</si>
  <si>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</si>
  <si>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</si>
  <si>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</si>
  <si>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</si>
  <si>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</si>
  <si>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</si>
  <si>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</si>
  <si>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</si>
  <si>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</si>
  <si>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</si>
  <si>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</si>
  <si>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</si>
  <si>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</si>
  <si>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</si>
  <si>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</si>
  <si>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</si>
  <si>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</si>
  <si>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</si>
  <si>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</si>
  <si>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</si>
  <si>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</si>
  <si>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</si>
  <si>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</si>
  <si>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</si>
  <si>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</si>
  <si>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</si>
  <si>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</si>
  <si>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</si>
  <si>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</si>
  <si>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</si>
  <si>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</si>
  <si>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</si>
  <si>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</si>
  <si>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</si>
  <si>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</si>
  <si>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</si>
  <si>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</si>
  <si>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</si>
  <si>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</si>
  <si>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</si>
  <si>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</si>
  <si>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</si>
  <si>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</si>
  <si>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</si>
  <si>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</si>
  <si>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</si>
  <si>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</si>
  <si>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</si>
  <si>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</si>
  <si>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</si>
  <si>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</si>
  <si>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</si>
  <si>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</si>
  <si>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</si>
  <si>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</si>
  <si>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</si>
  <si>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</si>
  <si>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</si>
  <si>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</si>
  <si>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</si>
  <si>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</si>
  <si>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</si>
  <si>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</si>
  <si>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</si>
  <si>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</si>
  <si>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</si>
  <si>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</si>
  <si>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</si>
  <si>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</si>
  <si>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</si>
  <si>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</si>
  <si>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</si>
  <si>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</si>
  <si>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</si>
  <si>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</si>
  <si>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</si>
  <si>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</si>
  <si>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</si>
  <si>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</si>
  <si>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</si>
  <si>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</si>
  <si>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</si>
  <si>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</si>
  <si>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</si>
  <si>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</si>
  <si>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</si>
  <si>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</si>
  <si>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</si>
  <si>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</si>
  <si>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</si>
  <si>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</si>
  <si>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</si>
  <si>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</si>
  <si>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</si>
  <si>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</si>
  <si>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</si>
  <si>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</si>
  <si>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</si>
  <si>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</si>
  <si>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</si>
  <si>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</si>
  <si>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</si>
  <si>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</si>
  <si>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</si>
  <si>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</si>
  <si>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</si>
  <si>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</si>
  <si>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</si>
  <si>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</si>
  <si>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</si>
  <si>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</si>
  <si>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</si>
  <si>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</si>
  <si>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</si>
  <si>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</si>
  <si>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</si>
  <si>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</si>
  <si>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</si>
  <si>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</si>
  <si>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</si>
  <si>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</si>
  <si>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</si>
  <si>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</si>
  <si>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</si>
  <si>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</si>
  <si>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</si>
  <si>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</si>
  <si>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</si>
  <si>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</si>
  <si>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</si>
  <si>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</si>
  <si>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</si>
  <si>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</si>
  <si>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</si>
  <si>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</si>
  <si>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</si>
  <si>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</si>
  <si>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</si>
  <si>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</si>
  <si>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</si>
  <si>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</si>
  <si>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</si>
  <si>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</si>
  <si>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</si>
  <si>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</si>
  <si>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</si>
  <si>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</si>
  <si>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</si>
  <si>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</si>
  <si>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</si>
  <si>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</si>
  <si>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</si>
  <si>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</si>
  <si>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</si>
  <si>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</si>
  <si>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</si>
  <si>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</si>
  <si>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</si>
  <si>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</si>
  <si>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</si>
  <si>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</si>
  <si>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</si>
  <si>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</si>
  <si>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</si>
  <si>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</si>
  <si>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</si>
  <si>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</si>
  <si>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</si>
  <si>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</si>
  <si>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</si>
  <si>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</si>
  <si>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</si>
  <si>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</si>
  <si>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</si>
  <si>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</si>
  <si>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</si>
  <si>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</si>
  <si>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</si>
  <si>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</si>
  <si>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</si>
  <si>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</si>
  <si>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</si>
  <si>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</si>
  <si>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</si>
  <si>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</si>
  <si>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</si>
  <si>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</si>
  <si>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</si>
  <si>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</si>
  <si>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</si>
  <si>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</si>
  <si>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</si>
  <si>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</si>
  <si>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</si>
  <si>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</si>
  <si>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</si>
  <si>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</si>
  <si>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</si>
  <si>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</si>
  <si>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</si>
  <si>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</si>
  <si>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</si>
  <si>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</si>
  <si>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</si>
  <si>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</si>
  <si>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</si>
  <si>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</si>
  <si>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</si>
  <si>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</si>
  <si>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</si>
  <si>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</si>
  <si>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</si>
  <si>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</si>
  <si>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</si>
  <si>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</si>
  <si>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</si>
  <si>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</si>
  <si>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</si>
  <si>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</si>
  <si>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</si>
  <si>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</si>
  <si>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</si>
  <si>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</si>
  <si>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</si>
  <si>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</si>
  <si>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</si>
  <si>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</si>
  <si>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</si>
  <si>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</si>
  <si>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</si>
  <si>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</si>
  <si>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</si>
  <si>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</si>
  <si>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</si>
  <si>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</si>
  <si>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</si>
  <si>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</si>
  <si>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</si>
  <si>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</si>
  <si>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</si>
  <si>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</si>
  <si>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</si>
  <si>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</si>
  <si>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</si>
  <si>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</si>
  <si>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</si>
  <si>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</si>
  <si>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</si>
  <si>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</si>
  <si>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</si>
  <si>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</si>
  <si>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</si>
  <si>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</si>
  <si>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</si>
  <si>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</si>
  <si>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</si>
  <si>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</si>
  <si>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</si>
  <si>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</si>
  <si>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</si>
  <si>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</si>
  <si>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</si>
  <si>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</si>
  <si>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</si>
  <si>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</si>
  <si>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</si>
  <si>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</si>
  <si>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</si>
  <si>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</si>
  <si>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</si>
  <si>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</si>
  <si>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</si>
  <si>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</si>
  <si>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</si>
  <si>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</si>
  <si>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</si>
  <si>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</si>
  <si>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</si>
  <si>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</si>
  <si>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</si>
  <si>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</si>
  <si>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</si>
  <si>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</si>
  <si>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</si>
  <si>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</si>
  <si>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</si>
  <si>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</si>
  <si>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</si>
  <si>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</si>
  <si>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</si>
  <si>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</si>
  <si>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</si>
  <si>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</si>
  <si>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</si>
  <si>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</si>
  <si>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</si>
  <si>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</si>
  <si>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</si>
  <si>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</si>
  <si>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</si>
  <si>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</si>
  <si>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</si>
  <si>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</si>
  <si>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</si>
  <si>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</si>
  <si>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</si>
  <si>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</si>
  <si>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</si>
  <si>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</si>
  <si>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</si>
  <si>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</si>
  <si>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</si>
  <si>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</si>
  <si>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</si>
  <si>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</si>
  <si>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</si>
  <si>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</si>
  <si>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</si>
  <si>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</si>
  <si>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</si>
  <si>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</si>
  <si>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</si>
  <si>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</si>
  <si>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</si>
  <si>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</si>
  <si>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</si>
  <si>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</si>
  <si>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</si>
  <si>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</si>
  <si>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</si>
  <si>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</si>
  <si>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</si>
  <si>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</si>
  <si>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</si>
  <si>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</si>
  <si>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</si>
  <si>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</si>
  <si>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</si>
  <si>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</si>
  <si>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</si>
  <si>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</si>
  <si>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</si>
  <si>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</si>
  <si>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</si>
  <si>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</si>
  <si>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</si>
  <si>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</si>
  <si>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</si>
  <si>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</si>
  <si>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</si>
  <si>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</si>
  <si>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</si>
  <si>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</si>
  <si>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</si>
  <si>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</si>
  <si>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</si>
  <si>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</si>
  <si>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</si>
  <si>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</si>
  <si>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</si>
  <si>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</si>
  <si>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</si>
  <si>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</si>
  <si>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</si>
  <si>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</si>
  <si>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</si>
  <si>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</si>
  <si>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</si>
  <si>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</si>
  <si>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</si>
  <si>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</si>
  <si>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</si>
  <si>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</si>
  <si>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</si>
  <si>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</si>
  <si>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</si>
  <si>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</si>
  <si>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</si>
  <si>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</si>
  <si>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</si>
  <si>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</si>
  <si>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</si>
  <si>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</si>
  <si>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</si>
  <si>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</si>
  <si>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</si>
  <si>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</si>
  <si>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</si>
  <si>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</si>
  <si>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</si>
  <si>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</si>
  <si>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</si>
  <si>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</si>
  <si>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</si>
  <si>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</si>
  <si>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</si>
  <si>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</si>
  <si>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</si>
  <si>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</si>
  <si>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</si>
  <si>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</si>
  <si>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</si>
  <si>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</si>
  <si>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</si>
  <si>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</si>
  <si>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</si>
  <si>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</si>
  <si>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</si>
  <si>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</si>
  <si>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</si>
  <si>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</si>
  <si>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</si>
  <si>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</si>
  <si>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</si>
  <si>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</si>
  <si>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</si>
  <si>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</si>
  <si>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</si>
  <si>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</si>
  <si>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</si>
  <si>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</si>
  <si>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</si>
  <si>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</si>
  <si>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</si>
  <si>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</si>
  <si>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</si>
  <si>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</si>
  <si>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</si>
  <si>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</si>
  <si>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</si>
  <si>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</si>
  <si>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</si>
  <si>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</si>
  <si>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</si>
  <si>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</si>
  <si>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</si>
  <si>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</si>
  <si>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</si>
  <si>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</si>
  <si>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</si>
  <si>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</si>
  <si>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</si>
  <si>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</si>
  <si>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</si>
  <si>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</si>
  <si>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</si>
  <si>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</si>
  <si>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</si>
  <si>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</si>
  <si>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</si>
  <si>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</si>
  <si>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</si>
  <si>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</si>
  <si>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</si>
  <si>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</si>
  <si>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</si>
  <si>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</si>
  <si>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</si>
  <si>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</si>
  <si>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</si>
  <si>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</si>
  <si>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</si>
  <si>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</si>
  <si>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</si>
  <si>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</si>
  <si>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</si>
  <si>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</si>
  <si>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</si>
  <si>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</si>
  <si>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</si>
  <si>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</si>
  <si>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</si>
  <si>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</si>
  <si>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</si>
  <si>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</si>
  <si>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</si>
  <si>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</si>
  <si>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</si>
  <si>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</si>
  <si>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</si>
  <si>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</si>
  <si>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</si>
  <si>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</si>
  <si>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</si>
  <si>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</si>
  <si>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</si>
  <si>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</si>
  <si>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</si>
  <si>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</si>
  <si>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</si>
  <si>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</si>
  <si>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</si>
  <si>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</si>
  <si>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</si>
  <si>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</si>
  <si>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</si>
  <si>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</si>
  <si>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</si>
  <si>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</si>
  <si>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</si>
  <si>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</si>
  <si>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</si>
  <si>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</si>
  <si>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</si>
  <si>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</si>
  <si>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</si>
  <si>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</si>
  <si>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</si>
  <si>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</si>
  <si>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</si>
  <si>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</si>
  <si>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</si>
  <si>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</si>
  <si>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</si>
  <si>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</si>
  <si>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</si>
  <si>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</si>
  <si>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</si>
  <si>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</si>
  <si>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</si>
  <si>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</si>
  <si>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</si>
  <si>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</si>
  <si>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</si>
  <si>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</si>
  <si>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</si>
  <si>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</si>
  <si>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</si>
  <si>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</si>
  <si>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</si>
  <si>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</si>
  <si>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</si>
  <si>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</si>
  <si>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</si>
  <si>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</si>
  <si>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</si>
  <si>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</si>
  <si>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</si>
  <si>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</si>
  <si>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</si>
  <si>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</si>
  <si>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</si>
  <si>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</si>
  <si>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</si>
  <si>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</si>
  <si>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</si>
  <si>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</si>
  <si>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</si>
  <si>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</si>
  <si>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</si>
  <si>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</si>
  <si>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</si>
  <si>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</si>
  <si>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</si>
  <si>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</si>
  <si>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</si>
  <si>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</si>
  <si>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</si>
  <si>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</si>
  <si>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</si>
  <si>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</si>
  <si>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</si>
  <si>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</si>
  <si>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</si>
  <si>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</si>
  <si>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</si>
  <si>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</si>
  <si>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</si>
  <si>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</si>
  <si>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</si>
  <si>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</si>
  <si>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</si>
  <si>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</si>
  <si>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</si>
  <si>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</si>
  <si>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</si>
  <si>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</si>
  <si>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</si>
  <si>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</si>
  <si>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</si>
  <si>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</si>
  <si>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</si>
  <si>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</si>
  <si>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</si>
  <si>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</si>
  <si>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</si>
  <si>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</si>
  <si>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</si>
  <si>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</si>
  <si>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</si>
  <si>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</si>
  <si>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</si>
  <si>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</si>
  <si>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</si>
  <si>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</si>
  <si>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</si>
  <si>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</si>
  <si>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</si>
  <si>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</si>
  <si>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</si>
  <si>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</si>
  <si>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</si>
  <si>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</si>
  <si>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</si>
  <si>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</si>
  <si>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</si>
  <si>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</si>
  <si>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</si>
  <si>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</si>
  <si>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</si>
  <si>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</si>
  <si>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</si>
  <si>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</si>
  <si>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</si>
  <si>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</si>
  <si>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</si>
  <si>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</si>
  <si>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</si>
  <si>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</si>
  <si>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</si>
  <si>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</si>
  <si>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</si>
  <si>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</si>
  <si>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</si>
  <si>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</si>
  <si>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</si>
  <si>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</si>
  <si>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</si>
  <si>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</si>
  <si>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</si>
  <si>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</si>
  <si>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</si>
  <si>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</si>
  <si>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</si>
  <si>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</si>
  <si>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</si>
  <si>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</si>
  <si>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</si>
  <si>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</si>
  <si>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</si>
  <si>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</si>
  <si>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</si>
  <si>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</si>
  <si>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</si>
  <si>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</si>
  <si>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</si>
  <si>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</si>
  <si>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</si>
  <si>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</si>
  <si>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</si>
  <si>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</si>
  <si>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</si>
  <si>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</si>
  <si>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</si>
  <si>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</si>
  <si>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</si>
  <si>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</si>
  <si>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</si>
  <si>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</si>
  <si>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</si>
  <si>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</si>
  <si>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</si>
  <si>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</si>
  <si>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</si>
  <si>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</si>
  <si>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</si>
  <si>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</si>
  <si>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</si>
  <si>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</si>
  <si>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</si>
  <si>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</si>
  <si>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</si>
  <si>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</si>
  <si>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</si>
  <si>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</si>
  <si>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</si>
  <si>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</si>
  <si>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</si>
  <si>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</si>
  <si>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</si>
  <si>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</si>
  <si>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</si>
  <si>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</si>
  <si>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</si>
  <si>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</si>
  <si>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</si>
  <si>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</si>
  <si>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</si>
  <si>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</si>
  <si>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</si>
  <si>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</si>
  <si>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</si>
  <si>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</si>
  <si>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</si>
  <si>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</si>
  <si>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</si>
  <si>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</si>
  <si>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</si>
  <si>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</si>
  <si>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</si>
  <si>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</si>
  <si>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</si>
  <si>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</si>
  <si>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</si>
  <si>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</si>
  <si>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</si>
  <si>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</si>
  <si>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</si>
  <si>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</si>
  <si>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</si>
  <si>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</si>
  <si>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</si>
  <si>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</si>
  <si>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</si>
  <si>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</si>
  <si>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</si>
  <si>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</si>
  <si>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</si>
  <si>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</si>
  <si>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</si>
  <si>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</si>
  <si>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</si>
  <si>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</si>
  <si>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</si>
  <si>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</si>
  <si>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</si>
  <si>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</si>
  <si>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</si>
  <si>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</si>
  <si>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</si>
  <si>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</si>
  <si>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</si>
  <si>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</si>
  <si>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</si>
  <si>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</si>
  <si>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</si>
  <si>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</si>
  <si>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</si>
  <si>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</si>
  <si>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</si>
  <si>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</si>
  <si>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</si>
  <si>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</si>
  <si>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</si>
  <si>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</si>
  <si>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</si>
  <si>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</si>
  <si>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</si>
  <si>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</si>
  <si>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</si>
  <si>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</si>
  <si>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</si>
  <si>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</si>
  <si>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</si>
  <si>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</si>
  <si>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</si>
  <si>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</si>
  <si>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</si>
  <si>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</si>
  <si>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</si>
  <si>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</si>
  <si>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</si>
  <si>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</si>
  <si>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</si>
  <si>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</si>
  <si>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</si>
  <si>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</si>
  <si>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</si>
  <si>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</si>
  <si>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</si>
  <si>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</si>
  <si>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</si>
  <si>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</si>
  <si>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</si>
  <si>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</si>
  <si>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</si>
  <si>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</si>
  <si>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</si>
  <si>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</si>
  <si>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</si>
  <si>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</si>
  <si>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</si>
  <si>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</si>
  <si>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</si>
  <si>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</si>
  <si>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</si>
  <si>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</si>
  <si>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</si>
  <si>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</si>
  <si>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</si>
  <si>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</si>
  <si>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</si>
  <si>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</si>
  <si>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</si>
  <si>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</si>
  <si>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</si>
  <si>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</si>
  <si>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</si>
  <si>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</si>
  <si>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</si>
  <si>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</si>
  <si>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</si>
  <si>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</si>
  <si>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</si>
  <si>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</si>
  <si>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</si>
  <si>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</si>
  <si>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</si>
  <si>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</si>
  <si>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</si>
  <si>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</si>
  <si>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</si>
  <si>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</si>
  <si>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</si>
  <si>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</si>
  <si>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</si>
  <si>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</si>
  <si>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</si>
  <si>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</si>
  <si>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</si>
  <si>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</si>
  <si>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</si>
  <si>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</si>
  <si>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</si>
  <si>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</si>
  <si>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</si>
  <si>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</si>
  <si>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</si>
  <si>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</si>
  <si>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</si>
  <si>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</si>
  <si>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</si>
  <si>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</si>
  <si>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</si>
  <si>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</si>
  <si>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</si>
  <si>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</si>
  <si>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</si>
  <si>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</si>
  <si>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</si>
  <si>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</si>
  <si>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</si>
  <si>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</si>
  <si>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</si>
  <si>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</si>
  <si>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</si>
  <si>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</si>
  <si>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</si>
  <si>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</si>
  <si>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</si>
  <si>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</si>
  <si>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</si>
  <si>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</si>
  <si>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</si>
  <si>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</si>
  <si>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</si>
  <si>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</si>
  <si>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</si>
  <si>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</si>
  <si>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</si>
  <si>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</si>
  <si>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</si>
  <si>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</si>
  <si>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</si>
  <si>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</si>
  <si>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</si>
  <si>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</si>
  <si>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</si>
  <si>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</si>
  <si>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</si>
  <si>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</si>
  <si>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</si>
  <si>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</si>
  <si>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</si>
  <si>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</si>
  <si>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</si>
  <si>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</si>
  <si>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</si>
  <si>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</si>
  <si>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</si>
  <si>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</si>
  <si>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</si>
  <si>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</si>
  <si>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</si>
  <si>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</si>
  <si>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</si>
  <si>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</si>
  <si>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</si>
  <si>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</si>
  <si>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</si>
  <si>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</si>
  <si>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</si>
  <si>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</si>
  <si>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</si>
  <si>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</si>
  <si>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</si>
  <si>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</si>
  <si>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</si>
  <si>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</si>
  <si>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</si>
  <si>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</si>
  <si>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</si>
  <si>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</si>
  <si>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</si>
  <si>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</si>
  <si>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</si>
  <si>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</si>
  <si>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</si>
  <si>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</si>
  <si>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</si>
  <si>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</si>
  <si>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</si>
  <si>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</si>
  <si>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</si>
  <si>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</si>
  <si>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</si>
  <si>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</si>
  <si>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</si>
  <si>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</si>
  <si>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</si>
  <si>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</si>
  <si>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</si>
  <si>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</si>
  <si>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</si>
  <si>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</si>
  <si>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</si>
  <si>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</si>
  <si>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</si>
  <si>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</si>
  <si>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</si>
  <si>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</si>
  <si>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</si>
  <si>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</si>
  <si>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</si>
  <si>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</si>
  <si>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</si>
  <si>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</si>
  <si>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</si>
  <si>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</si>
  <si>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</si>
  <si>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</si>
  <si>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</si>
  <si>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</si>
  <si>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</si>
  <si>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</si>
  <si>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</si>
  <si>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</si>
  <si>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</si>
  <si>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</si>
  <si>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</si>
  <si>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</si>
  <si>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</si>
  <si>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</si>
  <si>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</si>
  <si>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</si>
  <si>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</si>
  <si>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</si>
  <si>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</si>
  <si>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</si>
  <si>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</si>
  <si>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</si>
  <si>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</si>
  <si>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</si>
  <si>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</si>
  <si>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</si>
  <si>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</si>
  <si>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</si>
  <si>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</si>
  <si>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</si>
  <si>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</si>
  <si>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</si>
  <si>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</si>
  <si>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</si>
  <si>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</si>
  <si>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</si>
  <si>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</si>
  <si>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</si>
  <si>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</si>
  <si>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</si>
  <si>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</si>
  <si>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</si>
  <si>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</si>
  <si>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</si>
  <si>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</si>
  <si>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</si>
  <si>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</si>
  <si>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</si>
  <si>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</si>
  <si>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</si>
  <si>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</si>
  <si>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</si>
  <si>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</si>
  <si>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</si>
  <si>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</si>
  <si>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</si>
  <si>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</si>
  <si>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</si>
  <si>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</si>
  <si>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</si>
  <si>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</si>
  <si>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</si>
  <si>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</si>
  <si>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</si>
  <si>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</si>
  <si>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</si>
  <si>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</si>
  <si>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</si>
  <si>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</si>
  <si>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</si>
  <si>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</si>
  <si>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</si>
  <si>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</si>
  <si>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</si>
  <si>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</si>
  <si>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</si>
  <si>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</si>
  <si>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</si>
  <si>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</si>
  <si>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</si>
  <si>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</si>
  <si>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</si>
  <si>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</si>
  <si>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</si>
  <si>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</si>
  <si>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</si>
  <si>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</si>
  <si>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</si>
  <si>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</si>
  <si>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</si>
  <si>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</si>
  <si>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</si>
  <si>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</si>
  <si>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</si>
  <si>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</si>
  <si>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</si>
  <si>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</si>
  <si>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</si>
  <si>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</si>
  <si>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</si>
  <si>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</si>
  <si>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</si>
  <si>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</si>
  <si>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</si>
  <si>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</si>
  <si>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</si>
  <si>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</si>
  <si>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</si>
  <si>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</si>
  <si>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</si>
  <si>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</si>
  <si>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</si>
  <si>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</si>
  <si>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</si>
  <si>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</si>
  <si>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</si>
  <si>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</si>
  <si>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</si>
  <si>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</si>
  <si>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</si>
  <si>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</si>
  <si>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</si>
  <si>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</si>
  <si>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</si>
  <si>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</si>
  <si>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</si>
  <si>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</si>
  <si>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</si>
  <si>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</si>
  <si>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</si>
  <si>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</si>
  <si>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</si>
  <si>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</si>
  <si>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</si>
  <si>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</si>
  <si>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</si>
  <si>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</si>
  <si>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</si>
  <si>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</si>
  <si>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</si>
  <si>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</si>
  <si>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</si>
  <si>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</si>
  <si>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</si>
  <si>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</si>
  <si>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</si>
  <si>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</si>
  <si>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</si>
  <si>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</si>
  <si>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</si>
  <si>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</si>
  <si>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</si>
  <si>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</si>
  <si>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</si>
  <si>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</si>
  <si>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</si>
  <si>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</si>
  <si>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</si>
  <si>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</si>
  <si>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</si>
  <si>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</si>
  <si>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</si>
  <si>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</si>
  <si>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</si>
  <si>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</si>
  <si>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</si>
  <si>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</si>
  <si>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</si>
  <si>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</si>
  <si>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</si>
  <si>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</si>
  <si>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</si>
  <si>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</si>
  <si>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</si>
  <si>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</si>
  <si>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</si>
  <si>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</si>
  <si>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</si>
  <si>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</si>
  <si>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</si>
  <si>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</si>
  <si>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</si>
  <si>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</si>
  <si>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</si>
  <si>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</si>
  <si>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</si>
  <si>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</si>
  <si>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</si>
  <si>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</si>
  <si>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</si>
  <si>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</si>
  <si>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</si>
  <si>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</si>
  <si>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</si>
  <si>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</si>
  <si>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</si>
  <si>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</si>
  <si>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</si>
  <si>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</si>
  <si>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</si>
  <si>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</si>
  <si>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</si>
  <si>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</si>
  <si>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</si>
  <si>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</si>
  <si>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</si>
  <si>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</si>
  <si>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</si>
  <si>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</si>
  <si>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</si>
  <si>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</si>
  <si>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</si>
  <si>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</si>
  <si>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</si>
  <si>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</si>
  <si>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</si>
  <si>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</si>
  <si>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</si>
  <si>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</si>
  <si>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</si>
  <si>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</si>
  <si>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</si>
  <si>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</si>
  <si>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</si>
  <si>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</si>
  <si>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</si>
  <si>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</si>
  <si>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</si>
  <si>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</si>
  <si>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</si>
  <si>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</si>
  <si>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</si>
  <si>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</si>
  <si>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</si>
  <si>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</si>
  <si>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</si>
  <si>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</si>
  <si>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</si>
  <si>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</si>
  <si>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</si>
  <si>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</si>
  <si>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</si>
  <si>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</si>
  <si>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</si>
  <si>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</si>
  <si>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</si>
  <si>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</si>
  <si>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</si>
  <si>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</si>
  <si>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</si>
  <si>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</si>
  <si>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</si>
  <si>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</si>
  <si>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</si>
  <si>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</si>
  <si>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</si>
  <si>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</si>
  <si>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</si>
  <si>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</si>
  <si>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</si>
  <si>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</si>
  <si>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</si>
  <si>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</si>
  <si>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</si>
  <si>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</si>
  <si>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</si>
  <si>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</si>
  <si>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</si>
  <si>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</si>
  <si>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</si>
  <si>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</si>
  <si>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</si>
  <si>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</si>
  <si>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</si>
  <si>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</si>
  <si>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</si>
  <si>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</si>
  <si>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</si>
  <si>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</si>
  <si>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</si>
  <si>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</si>
  <si>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</si>
  <si>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</si>
  <si>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</si>
  <si>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</si>
  <si>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</si>
  <si>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</si>
  <si>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</si>
  <si>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</si>
  <si>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</si>
  <si>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</si>
  <si>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</si>
  <si>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</si>
  <si>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</si>
  <si>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</si>
  <si>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</si>
  <si>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</si>
  <si>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</si>
  <si>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</si>
  <si>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</si>
  <si>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</si>
  <si>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</si>
  <si>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</si>
  <si>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</si>
  <si>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</si>
  <si>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</si>
  <si>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</si>
  <si>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</si>
  <si>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</si>
  <si>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</si>
  <si>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</si>
  <si>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</si>
  <si>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</si>
  <si>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</si>
  <si>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</si>
  <si>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</si>
  <si>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</si>
  <si>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</si>
  <si>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</si>
  <si>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</si>
  <si>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</si>
  <si>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</si>
  <si>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</si>
  <si>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</si>
  <si>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</si>
  <si>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</si>
  <si>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</si>
  <si>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</si>
  <si>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</si>
  <si>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</si>
  <si>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</si>
  <si>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</si>
  <si>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</si>
  <si>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</si>
  <si>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</si>
  <si>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</si>
  <si>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</si>
  <si>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</si>
  <si>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</si>
  <si>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</si>
  <si>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</si>
  <si>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</si>
  <si>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</si>
  <si>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</si>
  <si>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</si>
  <si>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</si>
  <si>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</si>
  <si>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</si>
  <si>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</si>
  <si>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</si>
  <si>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</si>
  <si>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</si>
  <si>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</si>
  <si>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</si>
  <si>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</si>
  <si>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</si>
  <si>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</si>
  <si>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</si>
  <si>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</si>
  <si>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</si>
  <si>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</si>
  <si>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</si>
  <si>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</si>
  <si>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</si>
  <si>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</si>
  <si>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</si>
  <si>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</si>
  <si>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</si>
  <si>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</si>
  <si>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</si>
  <si>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</si>
  <si>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</si>
  <si>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</si>
  <si>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</si>
  <si>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</si>
  <si>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</si>
  <si>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</si>
  <si>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</si>
  <si>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</si>
  <si>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</si>
  <si>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</si>
  <si>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</si>
  <si>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</si>
  <si>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</si>
  <si>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</si>
  <si>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</si>
  <si>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</si>
  <si>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</si>
  <si>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</si>
  <si>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</si>
  <si>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</si>
  <si>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</si>
  <si>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</si>
  <si>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</si>
  <si>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</si>
  <si>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</si>
  <si>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</si>
  <si>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</si>
  <si>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</si>
  <si>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</si>
  <si>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</si>
  <si>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</si>
  <si>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</si>
  <si>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</si>
  <si>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</si>
  <si>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</si>
  <si>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</si>
  <si>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</si>
  <si>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</si>
  <si>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</si>
  <si>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</si>
  <si>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</si>
  <si>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</si>
  <si>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</si>
  <si>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</si>
  <si>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</si>
  <si>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</si>
  <si>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</si>
  <si>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</si>
  <si>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</si>
  <si>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</si>
  <si>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</si>
  <si>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</si>
  <si>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</si>
  <si>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</si>
  <si>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</si>
  <si>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</si>
  <si>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</si>
  <si>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</si>
  <si>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</si>
  <si>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</si>
  <si>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</si>
  <si>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</si>
  <si>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</si>
  <si>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</si>
  <si>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</si>
  <si>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</si>
  <si>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</si>
  <si>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</si>
  <si>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</si>
  <si>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</si>
  <si>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</si>
  <si>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</si>
  <si>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</si>
  <si>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</si>
  <si>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</si>
  <si>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</si>
  <si>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</si>
  <si>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</si>
  <si>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</si>
  <si>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</si>
  <si>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</si>
  <si>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</si>
  <si>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</si>
  <si>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</si>
  <si>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</si>
  <si>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</si>
  <si>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</si>
  <si>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</si>
  <si>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</si>
  <si>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</si>
  <si>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</si>
  <si>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</si>
  <si>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</si>
  <si>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</si>
  <si>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</si>
  <si>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</si>
  <si>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</si>
  <si>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</si>
  <si>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</si>
  <si>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</si>
  <si>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</si>
  <si>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</si>
  <si>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</si>
  <si>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</si>
  <si>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</si>
  <si>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</si>
  <si>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</si>
  <si>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</si>
  <si>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</si>
  <si>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</si>
  <si>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</si>
  <si>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</si>
  <si>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</si>
  <si>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</si>
  <si>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</si>
  <si>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</si>
  <si>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</si>
  <si>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</si>
  <si>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</si>
  <si>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</si>
  <si>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</si>
  <si>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</si>
  <si>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</si>
  <si>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</si>
  <si>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</si>
  <si>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</si>
  <si>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</si>
  <si>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</si>
  <si>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</si>
  <si>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</si>
  <si>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</si>
  <si>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</si>
  <si>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</si>
  <si>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</si>
  <si>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</si>
  <si>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</si>
  <si>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</si>
  <si>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</si>
  <si>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</si>
  <si>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</si>
  <si>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</si>
  <si>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</si>
  <si>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</si>
  <si>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</si>
  <si>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</si>
  <si>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</si>
  <si>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</si>
  <si>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</si>
  <si>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</si>
  <si>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</si>
  <si>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</si>
  <si>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</si>
  <si>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</si>
  <si>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</si>
  <si>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</si>
  <si>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</si>
  <si>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</si>
  <si>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</si>
  <si>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</si>
  <si>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</si>
  <si>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</si>
  <si>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</si>
  <si>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</si>
  <si>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</si>
  <si>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</si>
  <si>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</si>
  <si>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</si>
  <si>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</si>
  <si>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</si>
  <si>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</si>
  <si>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</si>
  <si>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</si>
  <si>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</si>
  <si>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</si>
  <si>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</si>
  <si>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</si>
  <si>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</si>
  <si>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</si>
  <si>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</si>
  <si>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</si>
  <si>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</si>
  <si>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</si>
  <si>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</si>
  <si>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</si>
  <si>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</si>
  <si>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</si>
  <si>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</si>
  <si>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</si>
  <si>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</si>
  <si>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</si>
  <si>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</si>
  <si>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</si>
  <si>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</si>
  <si>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</si>
  <si>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</si>
  <si>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</si>
  <si>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</si>
  <si>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</si>
  <si>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</si>
  <si>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</si>
  <si>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</si>
  <si>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</si>
  <si>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</si>
  <si>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</si>
  <si>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</si>
  <si>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</si>
  <si>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</si>
  <si>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</si>
  <si>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</si>
  <si>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</si>
  <si>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</si>
  <si>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</si>
  <si>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</si>
  <si>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</si>
  <si>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</si>
  <si>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</si>
  <si>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</si>
  <si>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</si>
  <si>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</si>
  <si>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</si>
  <si>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</si>
  <si>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</si>
  <si>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</si>
  <si>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</si>
  <si>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</si>
  <si>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</si>
  <si>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</si>
  <si>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</si>
  <si>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</si>
  <si>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</si>
  <si>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</si>
  <si>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</si>
  <si>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</si>
  <si>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</si>
  <si>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</si>
  <si>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</si>
  <si>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</si>
  <si>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</si>
  <si>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</si>
  <si>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</si>
  <si>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</si>
  <si>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</si>
  <si>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</si>
  <si>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</si>
  <si>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</si>
  <si>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</si>
  <si>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</si>
  <si>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</si>
  <si>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</si>
  <si>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</si>
  <si>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</si>
  <si>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</si>
  <si>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</si>
  <si>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</si>
  <si>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</si>
  <si>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</si>
  <si>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</si>
  <si>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</si>
  <si>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</si>
  <si>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</si>
  <si>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</si>
  <si>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</si>
  <si>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</si>
  <si>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</si>
  <si>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</si>
  <si>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</si>
  <si>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</si>
  <si>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</si>
  <si>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</si>
  <si>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</si>
  <si>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</si>
  <si>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</si>
  <si>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</si>
  <si>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</si>
  <si>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</si>
  <si>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</si>
  <si>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</si>
  <si>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</si>
  <si>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</si>
  <si>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</si>
  <si>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</si>
  <si>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</si>
  <si>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</si>
  <si>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</si>
  <si>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</si>
  <si>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</si>
  <si>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</si>
  <si>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</si>
  <si>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</si>
  <si>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</si>
  <si>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</si>
  <si>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</si>
  <si>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</si>
  <si>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</si>
  <si>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</si>
  <si>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</si>
  <si>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</si>
  <si>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</si>
  <si>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</si>
  <si>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</si>
  <si>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</si>
  <si>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</si>
  <si>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</si>
  <si>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</si>
  <si>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</si>
  <si>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</si>
  <si>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</si>
  <si>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</si>
  <si>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</si>
  <si>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</si>
  <si>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</si>
  <si>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</si>
  <si>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</si>
  <si>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</si>
  <si>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</si>
  <si>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</si>
  <si>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</si>
  <si>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</si>
  <si>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</si>
  <si>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</si>
  <si>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</si>
  <si>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</si>
  <si>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</si>
  <si>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</si>
  <si>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</si>
  <si>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</si>
  <si>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</si>
  <si>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</si>
  <si>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</si>
  <si>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</si>
  <si>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</si>
  <si>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</si>
  <si>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</si>
  <si>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</si>
  <si>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</si>
  <si>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</si>
  <si>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</si>
  <si>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</si>
  <si>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</si>
  <si>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</si>
  <si>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</si>
  <si>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</si>
  <si>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</si>
  <si>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</si>
  <si>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</si>
  <si>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</si>
  <si>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</si>
  <si>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</si>
  <si>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</si>
  <si>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</si>
  <si>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</si>
  <si>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</si>
  <si>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</si>
  <si>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</si>
  <si>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</si>
  <si>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</si>
  <si>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</si>
  <si>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</si>
  <si>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</si>
  <si>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</si>
  <si>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</si>
  <si>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</si>
  <si>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</si>
  <si>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</si>
  <si>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</si>
  <si>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</si>
  <si>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</si>
  <si>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</si>
  <si>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</si>
  <si>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</si>
  <si>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</si>
  <si>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</si>
  <si>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</si>
  <si>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</si>
  <si>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</si>
  <si>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</si>
  <si>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</si>
  <si>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</si>
  <si>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</si>
  <si>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</si>
  <si>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</si>
  <si>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</si>
  <si>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</si>
  <si>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</si>
  <si>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</si>
  <si>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</si>
  <si>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</si>
  <si>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</si>
  <si>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</si>
  <si>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</si>
  <si>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</si>
  <si>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</si>
  <si>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</si>
  <si>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</si>
  <si>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</si>
  <si>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</si>
  <si>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</si>
  <si>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</si>
  <si>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</si>
  <si>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</si>
  <si>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</si>
  <si>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</si>
  <si>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</si>
  <si>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</si>
  <si>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</si>
  <si>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</si>
  <si>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</si>
  <si>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</si>
  <si>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</si>
  <si>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</si>
  <si>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</si>
  <si>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</si>
  <si>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</si>
  <si>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</si>
  <si>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</si>
  <si>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</si>
  <si>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</si>
  <si>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</si>
  <si>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</si>
  <si>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</si>
  <si>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</si>
  <si>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</si>
  <si>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</si>
  <si>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</si>
  <si>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</si>
  <si>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</si>
  <si>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</si>
  <si>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</si>
  <si>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</si>
  <si>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</si>
  <si>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</si>
  <si>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</si>
  <si>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</si>
  <si>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</si>
  <si>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</si>
  <si>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</si>
  <si>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</si>
  <si>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</si>
  <si>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</si>
  <si>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</si>
  <si>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</si>
  <si>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</si>
  <si>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</si>
  <si>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</si>
  <si>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</si>
  <si>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</si>
  <si>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</si>
  <si>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</si>
  <si>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</si>
  <si>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</si>
  <si>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</si>
  <si>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</si>
  <si>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</si>
  <si>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</si>
  <si>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</si>
  <si>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</si>
  <si>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</si>
  <si>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</si>
  <si>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</si>
  <si>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</si>
  <si>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</si>
  <si>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</si>
  <si>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</si>
  <si>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</si>
  <si>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</si>
  <si>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</si>
  <si>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</si>
  <si>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</si>
  <si>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</si>
  <si>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</si>
  <si>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</si>
  <si>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</si>
  <si>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</si>
  <si>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</si>
  <si>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</si>
  <si>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</si>
  <si>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</si>
  <si>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</si>
  <si>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</si>
  <si>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</si>
  <si>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</si>
  <si>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</si>
  <si>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</si>
  <si>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</si>
  <si>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</si>
  <si>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</si>
  <si>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</si>
  <si>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</si>
  <si>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</si>
  <si>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</si>
  <si>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</si>
  <si>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</si>
  <si>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</si>
  <si>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</si>
  <si>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</si>
  <si>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</si>
  <si>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</si>
  <si>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</si>
  <si>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</si>
  <si>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</si>
  <si>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</si>
  <si>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</si>
  <si>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</si>
  <si>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</si>
  <si>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</si>
  <si>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</si>
  <si>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</si>
  <si>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</si>
  <si>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</si>
  <si>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</si>
  <si>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</si>
  <si>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</si>
  <si>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</si>
  <si>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</si>
  <si>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</si>
  <si>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</si>
  <si>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</si>
  <si>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</si>
  <si>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</si>
  <si>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</si>
  <si>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</si>
  <si>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</si>
  <si>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</si>
  <si>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</si>
  <si>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</si>
  <si>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</si>
  <si>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</si>
  <si>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</si>
  <si>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</si>
  <si>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</si>
  <si>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</si>
  <si>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</si>
  <si>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</si>
  <si>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</si>
  <si>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</si>
  <si>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</si>
  <si>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</si>
  <si>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</si>
  <si>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</si>
  <si>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</si>
  <si>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</si>
  <si>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</si>
  <si>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</si>
  <si>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</si>
  <si>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</si>
  <si>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</si>
  <si>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</si>
  <si>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</si>
  <si>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</si>
  <si>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</si>
  <si>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</si>
  <si>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</si>
  <si>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</si>
  <si>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</si>
  <si>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</si>
  <si>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</si>
  <si>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</si>
  <si>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</si>
  <si>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</si>
  <si>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</si>
  <si>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</si>
  <si>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</si>
  <si>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</si>
  <si>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</si>
  <si>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</si>
  <si>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</si>
  <si>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</si>
  <si>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</si>
  <si>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</si>
  <si>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</si>
  <si>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</si>
  <si>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</si>
  <si>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</si>
  <si>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</si>
  <si>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</si>
  <si>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</si>
  <si>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</si>
  <si>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</si>
  <si>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</si>
  <si>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</si>
  <si>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</si>
  <si>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</si>
  <si>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</si>
  <si>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</si>
  <si>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</si>
  <si>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</si>
  <si>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</si>
  <si>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</si>
  <si>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</si>
  <si>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</si>
  <si>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</si>
  <si>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</si>
  <si>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</si>
  <si>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</si>
  <si>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</si>
  <si>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</si>
  <si>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</si>
  <si>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</si>
  <si>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</si>
  <si>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</si>
  <si>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</si>
  <si>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</si>
  <si>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</si>
  <si>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</si>
  <si>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</si>
  <si>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</si>
  <si>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</si>
  <si>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</si>
  <si>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</si>
  <si>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</si>
  <si>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</si>
  <si>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</si>
  <si>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</si>
  <si>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</si>
  <si>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</si>
  <si>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</si>
  <si>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</si>
  <si>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</si>
  <si>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</si>
  <si>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</si>
  <si>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</si>
  <si>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</si>
  <si>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</si>
  <si>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</si>
  <si>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</si>
  <si>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</si>
  <si>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</si>
  <si>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</si>
  <si>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</si>
  <si>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</si>
  <si>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</si>
  <si>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</si>
  <si>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</si>
  <si>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</si>
  <si>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</si>
  <si>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</si>
  <si>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</si>
  <si>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</si>
  <si>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</si>
  <si>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</si>
  <si>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</si>
  <si>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</si>
  <si>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</si>
  <si>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</si>
  <si>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</si>
  <si>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</si>
  <si>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</si>
  <si>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</si>
  <si>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</si>
  <si>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</si>
  <si>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</si>
  <si>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</si>
  <si>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</si>
  <si>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</si>
  <si>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</si>
  <si>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</si>
  <si>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</si>
  <si>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</si>
  <si>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</si>
  <si>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</si>
  <si>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</si>
  <si>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</si>
  <si>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</si>
  <si>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</si>
  <si>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</si>
  <si>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</si>
  <si>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</si>
  <si>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</si>
  <si>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</si>
  <si>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</si>
  <si>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</si>
  <si>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</si>
  <si>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</si>
  <si>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</si>
  <si>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</si>
  <si>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</si>
  <si>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</si>
  <si>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</si>
  <si>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</si>
  <si>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</si>
  <si>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</si>
  <si>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</si>
  <si>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</si>
  <si>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</si>
  <si>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</si>
  <si>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</si>
  <si>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</si>
  <si>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</si>
  <si>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</si>
  <si>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</si>
  <si>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</si>
  <si>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</si>
  <si>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</si>
  <si>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</si>
  <si>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</si>
  <si>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</si>
  <si>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</si>
  <si>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</si>
  <si>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</si>
  <si>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</si>
  <si>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</si>
  <si>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</si>
  <si>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</si>
  <si>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</si>
  <si>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</si>
  <si>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</si>
  <si>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</si>
  <si>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</si>
  <si>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</si>
  <si>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</si>
  <si>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</si>
  <si>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</si>
  <si>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</si>
  <si>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</si>
  <si>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</si>
  <si>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</si>
  <si>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</si>
  <si>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</si>
  <si>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</si>
  <si>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</si>
  <si>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</si>
  <si>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</si>
  <si>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</si>
  <si>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</si>
  <si>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</si>
  <si>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</si>
  <si>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</si>
  <si>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</si>
  <si>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</si>
  <si>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</si>
  <si>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</si>
  <si>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</si>
  <si>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</si>
  <si>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</si>
  <si>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</si>
  <si>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</si>
  <si>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</si>
  <si>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</si>
  <si>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</si>
  <si>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</si>
  <si>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</si>
  <si>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</si>
  <si>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</si>
  <si>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</si>
  <si>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</si>
  <si>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</si>
  <si>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</si>
  <si>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</si>
  <si>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</si>
  <si>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</si>
  <si>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</si>
  <si>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</si>
  <si>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</si>
  <si>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</si>
  <si>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</si>
  <si>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</si>
  <si>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</si>
  <si>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</si>
  <si>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</si>
  <si>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</si>
  <si>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</si>
  <si>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</si>
  <si>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</si>
  <si>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</si>
  <si>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</si>
  <si>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</si>
  <si>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</si>
  <si>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</si>
  <si>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</si>
  <si>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</si>
  <si>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</si>
  <si>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</si>
  <si>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</si>
  <si>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</si>
  <si>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</si>
  <si>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</si>
  <si>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</si>
  <si>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</si>
  <si>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</si>
  <si>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</si>
  <si>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</si>
  <si>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</si>
  <si>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</si>
  <si>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</si>
  <si>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</si>
  <si>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</si>
  <si>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</si>
  <si>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</si>
  <si>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</si>
  <si>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</si>
  <si>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</si>
  <si>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</si>
  <si>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</si>
  <si>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</si>
  <si>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</si>
  <si>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</si>
  <si>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</si>
  <si>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</si>
  <si>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</si>
  <si>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</si>
  <si>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</si>
  <si>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</si>
  <si>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</si>
  <si>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</si>
  <si>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</si>
  <si>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</si>
  <si>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</si>
  <si>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</si>
  <si>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</si>
  <si>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</si>
  <si>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</si>
  <si>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</si>
  <si>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</si>
  <si>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</si>
  <si>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</si>
  <si>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</si>
  <si>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</si>
  <si>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</si>
  <si>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</si>
  <si>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</si>
  <si>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</si>
  <si>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</si>
  <si>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</si>
  <si>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</si>
  <si>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</si>
  <si>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</si>
  <si>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</si>
  <si>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</si>
  <si>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</si>
  <si>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</si>
  <si>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</si>
  <si>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</si>
  <si>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</si>
  <si>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</si>
  <si>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</si>
  <si>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</si>
  <si>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</si>
  <si>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</si>
  <si>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</si>
  <si>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</si>
  <si>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</si>
  <si>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</si>
  <si>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</si>
  <si>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</si>
  <si>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</si>
  <si>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</si>
  <si>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</si>
  <si>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</si>
  <si>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</si>
  <si>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</si>
  <si>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</si>
  <si>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</si>
  <si>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</si>
  <si>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</si>
  <si>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</si>
  <si>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</si>
  <si>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</si>
  <si>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</si>
  <si>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</si>
  <si>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</si>
  <si>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</si>
  <si>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</si>
  <si>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</si>
  <si>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</si>
  <si>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</si>
  <si>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</si>
  <si>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</si>
  <si>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</si>
  <si>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</si>
  <si>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</si>
  <si>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</si>
  <si>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</si>
  <si>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</si>
  <si>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</si>
  <si>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</si>
  <si>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</si>
  <si>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</si>
  <si>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</si>
  <si>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</si>
  <si>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</si>
  <si>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</si>
  <si>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</si>
  <si>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</si>
  <si>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</si>
  <si>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</si>
  <si>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</si>
  <si>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</si>
  <si>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</si>
  <si>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</si>
  <si>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</si>
  <si>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</si>
  <si>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</si>
  <si>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</si>
  <si>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</si>
  <si>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</si>
  <si>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</si>
  <si>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</si>
  <si>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</si>
  <si>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</si>
  <si>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</si>
  <si>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</si>
  <si>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</si>
  <si>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</si>
  <si>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</si>
  <si>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</si>
  <si>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</si>
  <si>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</si>
  <si>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</si>
  <si>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</si>
  <si>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</si>
  <si>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</si>
  <si>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</si>
  <si>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</si>
  <si>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</si>
  <si>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</si>
  <si>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</si>
  <si>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</si>
  <si>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</si>
  <si>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</si>
  <si>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</si>
  <si>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</si>
  <si>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</si>
  <si>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</si>
  <si>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</si>
  <si>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</si>
  <si>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</si>
  <si>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</si>
  <si>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</si>
  <si>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</si>
  <si>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</si>
  <si>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</si>
  <si>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</si>
  <si>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</si>
  <si>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</si>
  <si>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</si>
  <si>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</si>
  <si>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</si>
  <si>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</si>
  <si>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</si>
  <si>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</si>
  <si>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</si>
  <si>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</si>
  <si>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</si>
  <si>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</si>
  <si>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</si>
  <si>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</si>
  <si>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</si>
  <si>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</si>
  <si>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</si>
  <si>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</si>
  <si>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</si>
  <si>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</si>
  <si>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</si>
  <si>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</si>
  <si>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</si>
  <si>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</si>
  <si>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</si>
  <si>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</si>
  <si>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</si>
  <si>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</si>
  <si>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</si>
  <si>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</si>
  <si>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</si>
  <si>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</si>
  <si>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</si>
  <si>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</si>
  <si>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</si>
  <si>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</si>
  <si>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</si>
  <si>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</si>
  <si>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</si>
  <si>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</si>
  <si>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</si>
  <si>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</si>
  <si>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</si>
  <si>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</si>
  <si>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</si>
  <si>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</si>
  <si>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</si>
  <si>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</si>
  <si>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</si>
  <si>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</si>
  <si>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</si>
  <si>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</si>
  <si>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</si>
  <si>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</si>
  <si>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</si>
  <si>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</si>
  <si>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</si>
  <si>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</si>
  <si>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</si>
  <si>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</si>
  <si>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</si>
  <si>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</si>
  <si>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</si>
  <si>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</si>
  <si>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</si>
  <si>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</si>
  <si>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</si>
  <si>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</si>
  <si>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</si>
  <si>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</si>
  <si>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</si>
  <si>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</si>
  <si>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</si>
  <si>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</si>
  <si>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</si>
  <si>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</si>
  <si>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</si>
  <si>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</si>
  <si>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</si>
  <si>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</si>
  <si>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</si>
  <si>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</si>
  <si>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</si>
  <si>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</si>
  <si>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</si>
  <si>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</si>
  <si>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</si>
  <si>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</si>
  <si>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</si>
  <si>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</si>
  <si>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</si>
  <si>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</si>
  <si>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</si>
  <si>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</si>
  <si>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</si>
  <si>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</si>
  <si>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</si>
  <si>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</si>
  <si>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</si>
  <si>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</si>
  <si>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</si>
  <si>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</si>
  <si>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</si>
  <si>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</si>
  <si>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</si>
  <si>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</si>
  <si>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</si>
  <si>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</si>
  <si>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</si>
  <si>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</si>
  <si>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</si>
  <si>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</si>
  <si>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</si>
  <si>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</si>
  <si>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</si>
  <si>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</si>
  <si>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</si>
  <si>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</si>
  <si>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</si>
  <si>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</si>
  <si>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</si>
  <si>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</si>
  <si>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</si>
  <si>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</si>
  <si>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</si>
  <si>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</si>
  <si>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</si>
  <si>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</si>
  <si>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</si>
  <si>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</si>
  <si>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</si>
  <si>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</si>
  <si>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</si>
  <si>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</si>
  <si>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</si>
  <si>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</si>
  <si>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</si>
  <si>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</si>
  <si>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</si>
  <si>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</si>
  <si>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</si>
  <si>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</si>
  <si>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</si>
  <si>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</si>
  <si>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</si>
  <si>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</si>
  <si>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</si>
  <si>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</si>
  <si>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</si>
  <si>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</si>
  <si>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</si>
  <si>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</si>
  <si>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</si>
  <si>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</si>
  <si>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</si>
  <si>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</si>
  <si>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</si>
  <si>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</si>
  <si>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</si>
  <si>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</si>
  <si>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</si>
  <si>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</si>
  <si>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</si>
  <si>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</si>
  <si>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</si>
  <si>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</si>
  <si>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</si>
  <si>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</si>
  <si>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</si>
  <si>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</si>
  <si>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</si>
  <si>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</si>
  <si>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</si>
  <si>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</si>
  <si>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</si>
  <si>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</si>
  <si>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</si>
  <si>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</si>
  <si>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</si>
  <si>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</si>
  <si>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</si>
  <si>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</si>
  <si>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</si>
  <si>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</si>
  <si>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</si>
  <si>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</si>
  <si>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</si>
  <si>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</si>
  <si>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</si>
  <si>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</si>
  <si>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</si>
  <si>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</si>
  <si>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</si>
  <si>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</si>
  <si>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</si>
  <si>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</si>
  <si>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</si>
  <si>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</si>
  <si>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</si>
  <si>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</si>
  <si>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</si>
  <si>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</si>
  <si>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</si>
  <si>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</si>
  <si>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</si>
  <si>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</si>
  <si>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</si>
  <si>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</si>
  <si>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</si>
  <si>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</si>
  <si>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</si>
  <si>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</si>
  <si>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</si>
  <si>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</si>
  <si>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</si>
  <si>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</si>
  <si>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</si>
  <si>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</si>
  <si>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</si>
  <si>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</si>
  <si>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</si>
  <si>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</si>
  <si>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</si>
  <si>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</si>
  <si>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</si>
  <si>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</si>
  <si>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</si>
  <si>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</si>
  <si>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</si>
  <si>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</si>
  <si>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</si>
  <si>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</si>
  <si>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</si>
  <si>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</si>
  <si>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</si>
  <si>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</si>
  <si>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</si>
  <si>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</si>
  <si>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</si>
  <si>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</si>
  <si>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</si>
  <si>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</si>
  <si>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</si>
  <si>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</si>
  <si>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</si>
  <si>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</si>
  <si>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</si>
  <si>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</si>
  <si>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</si>
  <si>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</si>
  <si>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</si>
  <si>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</si>
  <si>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</si>
  <si>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</si>
  <si>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</si>
  <si>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</si>
  <si>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</si>
  <si>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</si>
  <si>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</si>
  <si>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</si>
  <si>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</si>
  <si>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</si>
  <si>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</si>
  <si>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</si>
  <si>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</si>
  <si>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</si>
  <si>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</si>
  <si>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</si>
  <si>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</si>
  <si>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</si>
  <si>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</si>
  <si>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</si>
  <si>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</si>
  <si>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</si>
  <si>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</si>
  <si>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</si>
  <si>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</si>
  <si>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</si>
  <si>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</si>
  <si>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</si>
  <si>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</si>
  <si>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</si>
  <si>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</si>
  <si>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</si>
  <si>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</si>
  <si>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</si>
  <si>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</si>
  <si>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</si>
  <si>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</si>
  <si>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</si>
  <si>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</si>
  <si>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</si>
  <si>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</si>
  <si>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</si>
  <si>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</si>
  <si>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</si>
  <si>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</si>
  <si>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</si>
  <si>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</si>
  <si>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</si>
  <si>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</si>
  <si>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</si>
  <si>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</si>
  <si>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</si>
  <si>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</si>
  <si>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</si>
  <si>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</si>
  <si>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</si>
  <si>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</si>
  <si>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</si>
  <si>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</si>
  <si>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</si>
  <si>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</si>
  <si>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</si>
  <si>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</si>
  <si>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</si>
  <si>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</si>
  <si>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</si>
  <si>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</si>
  <si>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</si>
  <si>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</si>
  <si>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</si>
  <si>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</si>
  <si>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</si>
  <si>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</si>
  <si>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</si>
  <si>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</si>
  <si>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</si>
  <si>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</si>
  <si>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</si>
  <si>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</si>
  <si>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</si>
  <si>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</si>
  <si>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</si>
  <si>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</si>
  <si>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</si>
  <si>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</si>
  <si>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</si>
  <si>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</si>
  <si>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</si>
  <si>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</si>
  <si>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</si>
  <si>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</si>
  <si>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</si>
  <si>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</si>
  <si>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</si>
  <si>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</si>
  <si>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</si>
  <si>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</si>
  <si>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</si>
  <si>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</si>
  <si>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</si>
  <si>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</si>
  <si>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</si>
  <si>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</si>
  <si>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</si>
  <si>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</si>
  <si>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</si>
  <si>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</si>
  <si>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</si>
  <si>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</si>
  <si>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</si>
  <si>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</si>
  <si>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</si>
  <si>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</si>
  <si>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</si>
  <si>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</si>
  <si>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</si>
  <si>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</si>
  <si>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</si>
  <si>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</si>
  <si>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</si>
  <si>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</si>
  <si>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</si>
  <si>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</si>
  <si>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</si>
  <si>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</si>
  <si>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</si>
  <si>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</si>
  <si>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</si>
  <si>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</si>
  <si>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</si>
  <si>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</si>
  <si>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</si>
  <si>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</si>
  <si>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</si>
  <si>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</si>
  <si>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</si>
  <si>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</si>
  <si>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</si>
  <si>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</si>
  <si>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</si>
  <si>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</si>
  <si>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</si>
  <si>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</si>
  <si>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</si>
  <si>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</si>
  <si>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</si>
  <si>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</si>
  <si>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</si>
  <si>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</si>
  <si>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</si>
  <si>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</si>
  <si>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</si>
  <si>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</si>
  <si>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</si>
  <si>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</si>
  <si>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</si>
  <si>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</si>
  <si>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</si>
  <si>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</si>
  <si>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</si>
  <si>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</si>
  <si>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</si>
  <si>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</si>
  <si>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</si>
  <si>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</si>
  <si>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</si>
  <si>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</si>
  <si>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</si>
  <si>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</si>
  <si>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</si>
  <si>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</si>
  <si>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</si>
  <si>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</si>
  <si>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</si>
  <si>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</si>
  <si>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</si>
  <si>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</si>
  <si>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</si>
  <si>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</si>
  <si>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</si>
  <si>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</si>
  <si>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</si>
  <si>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</si>
  <si>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</si>
  <si>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</si>
  <si>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</si>
  <si>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</si>
  <si>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</si>
  <si>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</si>
  <si>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</si>
  <si>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</si>
  <si>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</si>
  <si>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</si>
  <si>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</si>
  <si>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</si>
  <si>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</si>
  <si>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</si>
  <si>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</si>
  <si>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</si>
  <si>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</si>
  <si>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</si>
  <si>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</si>
  <si>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</si>
  <si>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</si>
  <si>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</si>
  <si>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</si>
  <si>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</si>
  <si>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</si>
  <si>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</si>
  <si>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</si>
  <si>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</si>
  <si>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</si>
  <si>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</si>
  <si>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</si>
  <si>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</si>
  <si>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</si>
  <si>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</si>
  <si>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</si>
  <si>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</si>
  <si>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</si>
  <si>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</si>
  <si>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</si>
  <si>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</si>
  <si>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</si>
  <si>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</si>
  <si>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</si>
  <si>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</si>
  <si>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</si>
  <si>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</si>
  <si>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</si>
  <si>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</si>
  <si>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</si>
  <si>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</si>
  <si>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</si>
  <si>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</si>
  <si>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</si>
  <si>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</si>
  <si>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</si>
  <si>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</si>
  <si>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</si>
  <si>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</si>
  <si>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</si>
  <si>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</si>
  <si>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</si>
  <si>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</si>
  <si>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</si>
  <si>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</si>
  <si>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</si>
  <si>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</si>
  <si>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</si>
  <si>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</si>
  <si>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</si>
  <si>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</si>
  <si>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</si>
  <si>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</si>
  <si>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</si>
  <si>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</si>
  <si>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</si>
  <si>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</si>
  <si>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</si>
  <si>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</si>
  <si>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</si>
  <si>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</si>
  <si>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</si>
  <si>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</si>
  <si>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</si>
  <si>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</si>
  <si>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</si>
  <si>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</si>
  <si>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</si>
  <si>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</si>
  <si>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</si>
  <si>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</si>
  <si>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</si>
  <si>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</si>
  <si>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</si>
  <si>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</si>
  <si>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</si>
  <si>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</si>
  <si>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</si>
  <si>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</si>
  <si>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</si>
  <si>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</si>
  <si>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</si>
  <si>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</si>
  <si>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</si>
  <si>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</si>
  <si>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</si>
  <si>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</si>
  <si>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</si>
  <si>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</si>
  <si>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</si>
  <si>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</si>
  <si>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</si>
  <si>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</si>
  <si>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</si>
  <si>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</si>
  <si>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</si>
  <si>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</si>
  <si>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</si>
  <si>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</si>
  <si>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</si>
  <si>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</si>
  <si>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</si>
  <si>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</si>
  <si>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</si>
  <si>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</si>
  <si>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</si>
  <si>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</si>
  <si>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</si>
  <si>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</si>
  <si>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</si>
  <si>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</si>
  <si>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</si>
  <si>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</si>
  <si>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</si>
  <si>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</si>
  <si>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</si>
  <si>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</si>
  <si>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</si>
  <si>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</si>
  <si>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</si>
  <si>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</si>
  <si>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</si>
  <si>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</si>
  <si>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</si>
  <si>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</si>
  <si>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</si>
  <si>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</si>
  <si>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</si>
  <si>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</si>
  <si>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</si>
  <si>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</si>
  <si>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</si>
  <si>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</si>
  <si>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</si>
  <si>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</si>
  <si>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</si>
  <si>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</si>
  <si>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</si>
  <si>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</si>
  <si>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</si>
  <si>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</si>
  <si>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</si>
  <si>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</si>
  <si>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</si>
  <si>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</si>
  <si>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</si>
  <si>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</si>
  <si>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</si>
  <si>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</si>
  <si>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</si>
  <si>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</si>
  <si>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</si>
  <si>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</si>
  <si>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</si>
  <si>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</si>
  <si>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</si>
  <si>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</si>
  <si>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</si>
  <si>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</si>
  <si>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</si>
  <si>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</si>
  <si>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</si>
  <si>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</si>
  <si>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</si>
  <si>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</si>
  <si>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</si>
  <si>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</si>
  <si>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</si>
  <si>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</si>
  <si>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</si>
  <si>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</si>
  <si>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</si>
  <si>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</si>
  <si>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</si>
  <si>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</si>
  <si>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</si>
  <si>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</si>
  <si>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</si>
  <si>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</si>
  <si>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</si>
  <si>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</si>
  <si>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</si>
  <si>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</si>
  <si>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</si>
  <si>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</si>
  <si>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</si>
  <si>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</si>
  <si>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</si>
  <si>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</si>
  <si>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</si>
  <si>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</si>
  <si>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</si>
  <si>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</si>
  <si>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</si>
  <si>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</si>
  <si>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</si>
  <si>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</si>
  <si>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</si>
  <si>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</si>
  <si>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</si>
  <si>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</si>
  <si>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</si>
  <si>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</si>
  <si>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</si>
  <si>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</si>
  <si>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</si>
  <si>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</si>
  <si>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</si>
  <si>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</si>
  <si>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</si>
  <si>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</si>
  <si>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</si>
  <si>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</si>
  <si>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</si>
  <si>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</si>
  <si>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</si>
  <si>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</si>
  <si>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</si>
  <si>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</si>
  <si>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</si>
  <si>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</si>
  <si>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</si>
  <si>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</si>
  <si>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</si>
  <si>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</si>
  <si>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</si>
  <si>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</si>
  <si>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</si>
  <si>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</si>
  <si>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</si>
  <si>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</si>
  <si>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</si>
  <si>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</si>
  <si>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</si>
  <si>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</si>
  <si>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</si>
  <si>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</si>
  <si>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</si>
  <si>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</si>
  <si>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</si>
  <si>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</si>
  <si>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</si>
  <si>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</si>
  <si>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</si>
  <si>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</si>
  <si>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</si>
  <si>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</si>
  <si>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</si>
  <si>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</si>
  <si>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</si>
  <si>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</si>
  <si>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</si>
  <si>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</si>
  <si>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</si>
  <si>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</si>
  <si>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</si>
  <si>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</si>
  <si>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</si>
  <si>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</si>
  <si>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</si>
  <si>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</si>
  <si>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</si>
  <si>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</si>
  <si>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</si>
  <si>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</si>
  <si>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</si>
  <si>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</si>
  <si>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</si>
  <si>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</si>
  <si>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</si>
  <si>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</si>
  <si>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</si>
  <si>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</si>
  <si>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</si>
  <si>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</si>
  <si>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</si>
  <si>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</si>
  <si>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</si>
  <si>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</si>
  <si>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</si>
  <si>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</si>
  <si>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</si>
  <si>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</si>
  <si>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</si>
  <si>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</si>
  <si>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</si>
  <si>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</si>
  <si>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</si>
  <si>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</si>
  <si>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</si>
  <si>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</si>
  <si>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</si>
  <si>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</si>
  <si>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</si>
  <si>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</si>
  <si>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</si>
  <si>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</si>
  <si>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</si>
  <si>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</si>
  <si>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</si>
  <si>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</si>
  <si>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</si>
  <si>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</si>
  <si>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</si>
  <si>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</si>
  <si>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</si>
  <si>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</si>
  <si>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</si>
  <si>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</si>
  <si>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</si>
  <si>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</si>
  <si>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</si>
  <si>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</si>
  <si>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</si>
  <si>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</si>
  <si>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</si>
  <si>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</si>
  <si>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</si>
  <si>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</si>
  <si>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</si>
  <si>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</si>
  <si>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</si>
  <si>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</si>
  <si>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</si>
  <si>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</si>
  <si>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</si>
  <si>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</si>
  <si>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</si>
  <si>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</si>
  <si>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</si>
  <si>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</si>
  <si>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</si>
  <si>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</si>
  <si>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</si>
  <si>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</si>
  <si>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</si>
  <si>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</si>
  <si>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</si>
  <si>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</si>
  <si>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</si>
  <si>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</si>
  <si>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</si>
  <si>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</si>
  <si>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</si>
  <si>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</si>
  <si>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</si>
  <si>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</si>
  <si>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</si>
  <si>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</si>
  <si>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</si>
  <si>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</si>
  <si>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</si>
  <si>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</si>
  <si>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</si>
  <si>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</si>
  <si>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</si>
  <si>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</si>
  <si>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</si>
  <si>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</si>
  <si>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</si>
  <si>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</si>
  <si>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</si>
  <si>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</si>
  <si>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</si>
  <si>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</si>
  <si>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</si>
  <si>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</si>
  <si>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</si>
  <si>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</si>
  <si>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</si>
  <si>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</si>
  <si>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</si>
  <si>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</si>
  <si>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</si>
  <si>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</si>
  <si>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</si>
  <si>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</si>
  <si>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</si>
  <si>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</si>
  <si>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</si>
  <si>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</si>
  <si>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</si>
  <si>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</si>
  <si>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</si>
  <si>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</si>
  <si>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</si>
  <si>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</si>
  <si>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</si>
  <si>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</si>
  <si>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</si>
  <si>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</si>
  <si>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</si>
  <si>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</si>
  <si>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</si>
  <si>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</si>
  <si>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</si>
  <si>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</si>
  <si>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</si>
  <si>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</si>
  <si>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</si>
  <si>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</si>
  <si>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</si>
  <si>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</si>
  <si>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</si>
  <si>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</si>
  <si>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</si>
  <si>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</si>
  <si>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</si>
  <si>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</si>
  <si>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</si>
  <si>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</si>
  <si>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</si>
  <si>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</si>
  <si>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</si>
  <si>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</si>
  <si>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</si>
  <si>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</si>
  <si>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</si>
  <si>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</si>
  <si>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</si>
  <si>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</si>
  <si>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</si>
  <si>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</si>
  <si>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</si>
  <si>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</si>
  <si>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</si>
  <si>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</si>
  <si>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</si>
  <si>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</si>
  <si>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</si>
  <si>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</si>
  <si>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</si>
  <si>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</si>
  <si>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</si>
  <si>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</si>
  <si>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</si>
  <si>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</si>
  <si>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</si>
  <si>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</si>
  <si>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</si>
  <si>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</si>
  <si>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</si>
  <si>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</si>
  <si>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</si>
  <si>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</si>
  <si>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</si>
  <si>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</si>
  <si>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</si>
  <si>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</si>
  <si>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</si>
  <si>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</si>
  <si>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</si>
  <si>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</si>
  <si>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</si>
  <si>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</si>
  <si>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</si>
  <si>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</si>
  <si>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</si>
  <si>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</si>
  <si>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</si>
  <si>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</si>
  <si>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</si>
  <si>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</si>
  <si>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</si>
  <si>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</si>
  <si>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</si>
  <si>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</si>
  <si>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</si>
  <si>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</si>
  <si>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</si>
  <si>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</si>
  <si>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</si>
  <si>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</si>
  <si>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</si>
  <si>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</si>
  <si>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</si>
  <si>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</si>
  <si>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</si>
  <si>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</si>
  <si>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</si>
  <si>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</si>
  <si>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</si>
  <si>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</si>
  <si>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</si>
  <si>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</si>
  <si>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</si>
  <si>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</si>
  <si>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</si>
  <si>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</si>
  <si>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</si>
  <si>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</si>
  <si>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</si>
  <si>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</si>
  <si>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</si>
  <si>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</si>
  <si>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</si>
  <si>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</si>
  <si>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</si>
  <si>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</si>
  <si>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</si>
  <si>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</si>
  <si>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</si>
  <si>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</si>
  <si>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</si>
  <si>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</si>
  <si>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</si>
  <si>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</si>
  <si>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</si>
  <si>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</si>
  <si>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</si>
  <si>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</si>
  <si>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</si>
  <si>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</si>
  <si>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</si>
  <si>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</si>
  <si>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</si>
  <si>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</si>
  <si>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</si>
  <si>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</si>
  <si>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</si>
  <si>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</si>
  <si>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</si>
  <si>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</si>
  <si>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</si>
  <si>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</si>
  <si>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</si>
  <si>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</si>
  <si>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</si>
  <si>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</si>
  <si>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</si>
  <si>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</si>
  <si>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</si>
  <si>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</si>
  <si>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</si>
  <si>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</si>
  <si>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</si>
  <si>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</si>
  <si>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</si>
  <si>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</si>
  <si>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</si>
  <si>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</si>
  <si>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</si>
  <si>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</si>
  <si>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</si>
  <si>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</si>
  <si>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</si>
  <si>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</si>
  <si>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</si>
  <si>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</si>
  <si>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</si>
  <si>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</si>
  <si>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</si>
  <si>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</si>
  <si>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</si>
  <si>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</si>
  <si>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</si>
  <si>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</si>
  <si>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</si>
  <si>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</si>
  <si>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</si>
  <si>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</si>
  <si>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</si>
  <si>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</si>
  <si>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</si>
  <si>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</si>
  <si>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</si>
  <si>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</si>
  <si>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</si>
  <si>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</si>
  <si>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</si>
  <si>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</si>
  <si>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</si>
  <si>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</si>
  <si>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</si>
  <si>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</si>
  <si>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</si>
  <si>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</si>
  <si>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</si>
  <si>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</si>
  <si>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</si>
  <si>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</si>
  <si>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</si>
  <si>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</si>
  <si>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</si>
  <si>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</si>
  <si>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</si>
  <si>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</si>
  <si>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</si>
  <si>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</si>
  <si>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</si>
  <si>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</si>
  <si>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</si>
  <si>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</si>
  <si>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</si>
  <si>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</si>
  <si>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</si>
  <si>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</si>
  <si>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</si>
  <si>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</si>
  <si>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</si>
  <si>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</si>
  <si>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</si>
  <si>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</si>
  <si>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</si>
  <si>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</si>
  <si>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</si>
  <si>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</si>
  <si>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</si>
  <si>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</si>
  <si>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</si>
  <si>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</si>
  <si>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</si>
  <si>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</si>
  <si>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</si>
  <si>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</si>
  <si>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</si>
  <si>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</si>
  <si>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</si>
  <si>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</si>
  <si>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</si>
  <si>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</si>
  <si>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</si>
  <si>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</si>
  <si>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</si>
  <si>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</si>
  <si>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</si>
  <si>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</si>
  <si>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</si>
  <si>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</si>
  <si>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</si>
  <si>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</si>
  <si>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</si>
  <si>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</si>
  <si>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</si>
  <si>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</si>
  <si>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</si>
  <si>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</si>
  <si>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</si>
  <si>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</si>
  <si>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</si>
  <si>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</si>
  <si>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</si>
  <si>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</si>
  <si>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</si>
  <si>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</si>
  <si>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</si>
  <si>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</si>
  <si>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</si>
  <si>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</si>
  <si>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</si>
  <si>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</si>
  <si>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</si>
  <si>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</si>
  <si>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</si>
  <si>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</si>
  <si>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</si>
  <si>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</si>
  <si>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</si>
  <si>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</si>
  <si>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</si>
  <si>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</si>
  <si>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</si>
  <si>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</si>
  <si>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</si>
  <si>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</si>
  <si>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</si>
  <si>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</si>
  <si>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</si>
  <si>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</si>
  <si>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</si>
  <si>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</si>
  <si>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</si>
  <si>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</si>
  <si>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</si>
  <si>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</si>
  <si>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</si>
  <si>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</si>
  <si>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</si>
  <si>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</si>
  <si>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</si>
  <si>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</si>
  <si>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</si>
  <si>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</si>
  <si>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</si>
  <si>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</si>
  <si>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</si>
  <si>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</si>
  <si>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</si>
  <si>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</si>
  <si>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</si>
  <si>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</si>
  <si>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</si>
  <si>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</si>
  <si>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</si>
  <si>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</si>
  <si>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</si>
  <si>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</si>
  <si>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</si>
  <si>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</si>
  <si>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</si>
  <si>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</si>
  <si>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</si>
  <si>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</si>
  <si>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</si>
  <si>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</si>
  <si>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</si>
  <si>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</si>
  <si>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</si>
  <si>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</si>
  <si>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</si>
  <si>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</si>
  <si>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</si>
  <si>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</si>
  <si>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</si>
  <si>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</si>
  <si>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</si>
  <si>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</si>
  <si>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</si>
  <si>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</si>
  <si>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</si>
  <si>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</si>
  <si>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</si>
  <si>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</si>
  <si>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</si>
  <si>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</si>
  <si>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</si>
  <si>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</si>
  <si>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</si>
  <si>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</si>
  <si>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</si>
  <si>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</si>
  <si>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</si>
  <si>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</si>
  <si>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</si>
  <si>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</si>
  <si>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</si>
  <si>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</si>
  <si>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</si>
  <si>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</si>
  <si>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</si>
  <si>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</si>
  <si>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</si>
  <si>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</si>
  <si>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</si>
  <si>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</si>
  <si>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</si>
  <si>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</si>
  <si>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</si>
  <si>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</si>
  <si>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</si>
  <si>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</si>
  <si>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</si>
  <si>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</si>
  <si>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</si>
  <si>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</si>
  <si>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</si>
  <si>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</si>
  <si>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</si>
  <si>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</si>
  <si>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</si>
  <si>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</si>
  <si>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</si>
  <si>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</si>
  <si>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</si>
  <si>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</si>
  <si>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</si>
  <si>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</si>
  <si>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</si>
  <si>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</si>
  <si>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</si>
  <si>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</si>
  <si>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</si>
  <si>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</si>
  <si>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</si>
  <si>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</si>
  <si>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</si>
  <si>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</si>
  <si>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</si>
  <si>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</si>
  <si>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</si>
  <si>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</si>
  <si>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</si>
  <si>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</si>
  <si>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</si>
  <si>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</si>
  <si>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</si>
  <si>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</si>
  <si>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</si>
  <si>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</si>
  <si>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</si>
  <si>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</si>
  <si>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</si>
  <si>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</si>
  <si>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</si>
  <si>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</si>
  <si>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</si>
  <si>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</si>
  <si>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</si>
  <si>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</si>
  <si>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</si>
  <si>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</si>
  <si>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</si>
  <si>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</si>
  <si>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</si>
  <si>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</si>
  <si>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</si>
  <si>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</si>
  <si>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</si>
  <si>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</si>
  <si>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</si>
  <si>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</si>
  <si>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</si>
  <si>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</si>
  <si>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</si>
  <si>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</si>
  <si>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</si>
  <si>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</si>
  <si>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</si>
  <si>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</si>
  <si>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</si>
  <si>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</si>
  <si>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</si>
  <si>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</si>
  <si>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</si>
  <si>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</si>
  <si>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</si>
  <si>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</si>
  <si>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</si>
  <si>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</si>
  <si>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</si>
  <si>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</si>
  <si>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</si>
  <si>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</si>
  <si>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</si>
  <si>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</si>
  <si>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</si>
  <si>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</si>
  <si>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</si>
  <si>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</si>
  <si>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</si>
  <si>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</si>
  <si>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</si>
  <si>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</si>
  <si>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</si>
  <si>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</si>
  <si>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</si>
  <si>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</si>
  <si>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</si>
  <si>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</si>
  <si>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</si>
  <si>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</si>
  <si>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</si>
  <si>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</si>
  <si>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</si>
  <si>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</si>
  <si>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</si>
  <si>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</si>
  <si>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</si>
  <si>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</si>
  <si>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</si>
  <si>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</si>
  <si>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</si>
  <si>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</si>
  <si>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</si>
  <si>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</si>
  <si>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</si>
  <si>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</si>
  <si>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</si>
  <si>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</si>
  <si>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</si>
  <si>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</si>
  <si>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</si>
  <si>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</si>
  <si>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</si>
  <si>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</si>
  <si>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</si>
  <si>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</si>
  <si>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</si>
  <si>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</si>
  <si>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</si>
  <si>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</si>
  <si>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</si>
  <si>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</si>
  <si>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</si>
  <si>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</si>
  <si>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</si>
  <si>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</si>
  <si>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</si>
  <si>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</si>
  <si>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</si>
  <si>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</si>
  <si>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</si>
  <si>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</si>
  <si>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</si>
  <si>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</si>
  <si>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</si>
  <si>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</si>
  <si>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</si>
  <si>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</si>
  <si>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</si>
  <si>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</si>
  <si>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</si>
  <si>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</si>
  <si>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</si>
  <si>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</si>
  <si>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</si>
  <si>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</si>
  <si>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</si>
  <si>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</si>
  <si>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</si>
  <si>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</si>
  <si>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</si>
  <si>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</si>
  <si>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</si>
  <si>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</si>
  <si>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</si>
  <si>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</si>
  <si>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</si>
  <si>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</si>
  <si>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</si>
  <si>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</si>
  <si>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</si>
  <si>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</si>
  <si>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</si>
  <si>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</si>
  <si>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</si>
  <si>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</si>
  <si>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</si>
  <si>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</si>
  <si>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</si>
  <si>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</si>
  <si>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</si>
  <si>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</si>
  <si>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</si>
  <si>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</si>
  <si>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</si>
  <si>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</si>
  <si>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</si>
  <si>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</si>
  <si>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</si>
  <si>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</si>
  <si>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</si>
  <si>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</si>
  <si>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</si>
  <si>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</si>
  <si>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</si>
  <si>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</si>
  <si>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</si>
  <si>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</si>
  <si>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</si>
  <si>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</si>
  <si>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</si>
  <si>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</si>
  <si>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</si>
  <si>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</si>
  <si>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</si>
  <si>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</si>
  <si>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</si>
  <si>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</si>
  <si>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</si>
  <si>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</si>
  <si>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</si>
  <si>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</si>
  <si>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</si>
  <si>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</si>
  <si>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</si>
  <si>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</si>
  <si>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</si>
  <si>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</si>
  <si>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</si>
  <si>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</si>
  <si>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</si>
  <si>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</si>
  <si>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</si>
  <si>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</si>
  <si>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</si>
  <si>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</si>
  <si>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</si>
  <si>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</si>
  <si>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</si>
  <si>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</si>
  <si>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</si>
  <si>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</si>
  <si>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</si>
  <si>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</si>
  <si>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</si>
  <si>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</si>
  <si>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</si>
  <si>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</si>
  <si>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</si>
  <si>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</si>
  <si>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</si>
  <si>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</si>
  <si>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</si>
  <si>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</si>
  <si>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</si>
  <si>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</si>
  <si>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</si>
  <si>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</si>
  <si>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</si>
  <si>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</si>
  <si>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</si>
  <si>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</si>
  <si>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</si>
  <si>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</si>
  <si>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</si>
  <si>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</si>
  <si>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</si>
  <si>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</si>
  <si>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</si>
  <si>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</si>
  <si>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</si>
  <si>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</si>
  <si>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</si>
  <si>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</si>
  <si>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</si>
  <si>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</si>
  <si>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</si>
  <si>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</si>
  <si>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</si>
  <si>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</si>
  <si>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</si>
  <si>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</si>
  <si>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</si>
  <si>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</si>
  <si>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</si>
  <si>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</si>
  <si>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</si>
  <si>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</si>
  <si>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</si>
  <si>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</si>
  <si>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</si>
  <si>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</si>
  <si>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</si>
  <si>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</si>
  <si>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</si>
  <si>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</si>
  <si>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</si>
  <si>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</si>
  <si>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</si>
  <si>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</si>
  <si>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</si>
  <si>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</si>
  <si>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</si>
  <si>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</si>
  <si>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</si>
  <si>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</si>
  <si>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</si>
  <si>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</si>
  <si>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</si>
  <si>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</si>
  <si>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</si>
  <si>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</si>
  <si>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</si>
  <si>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</si>
  <si>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</si>
  <si>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</si>
  <si>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</si>
  <si>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</si>
  <si>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</si>
  <si>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</si>
  <si>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</si>
  <si>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</si>
  <si>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</si>
  <si>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</si>
  <si>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</si>
  <si>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</si>
  <si>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</si>
  <si>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</si>
  <si>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</si>
  <si>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</si>
  <si>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</si>
  <si>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</si>
  <si>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</si>
  <si>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</si>
  <si>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</si>
  <si>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</si>
  <si>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</si>
  <si>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</si>
  <si>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</si>
  <si>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</si>
  <si>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</si>
  <si>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</si>
  <si>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</si>
  <si>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</si>
  <si>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</si>
  <si>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</si>
  <si>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</si>
  <si>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</si>
  <si>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</si>
  <si>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</si>
  <si>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</si>
  <si>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</si>
  <si>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</si>
  <si>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</si>
  <si>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</si>
  <si>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</si>
  <si>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</si>
  <si>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</si>
  <si>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</si>
  <si>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</si>
  <si>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</si>
  <si>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</si>
  <si>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</si>
  <si>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</si>
  <si>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</si>
  <si>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</si>
  <si>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</si>
  <si>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</si>
  <si>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</si>
  <si>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</si>
  <si>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</si>
  <si>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</si>
  <si>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</si>
  <si>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</si>
  <si>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</si>
  <si>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</si>
  <si>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</si>
  <si>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</si>
  <si>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</si>
  <si>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</si>
  <si>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</si>
  <si>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</si>
  <si>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</si>
  <si>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</si>
  <si>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</si>
  <si>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</si>
  <si>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</si>
  <si>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</si>
  <si>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</si>
  <si>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</si>
  <si>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</si>
  <si>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</si>
  <si>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</si>
  <si>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</si>
  <si>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</si>
  <si>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</si>
  <si>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</si>
  <si>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</si>
  <si>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</si>
  <si>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</si>
  <si>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</si>
  <si>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</si>
  <si>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</si>
  <si>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</si>
  <si>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</si>
  <si>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</si>
  <si>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</si>
  <si>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</si>
  <si>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</si>
  <si>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</si>
  <si>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</si>
  <si>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</si>
  <si>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</si>
  <si>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</si>
  <si>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</si>
  <si>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</si>
  <si>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</si>
  <si>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</si>
  <si>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</si>
  <si>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</si>
  <si>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</si>
  <si>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</si>
  <si>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</si>
  <si>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</si>
  <si>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</si>
  <si>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</si>
  <si>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</si>
  <si>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</si>
  <si>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</si>
  <si>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</si>
  <si>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</si>
  <si>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</si>
  <si>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</si>
  <si>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</si>
  <si>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</si>
  <si>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</si>
  <si>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</si>
  <si>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</si>
  <si>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</si>
  <si>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</si>
  <si>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</si>
  <si>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</si>
  <si>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</si>
  <si>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</si>
  <si>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</si>
  <si>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</si>
  <si>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</si>
  <si>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</si>
  <si>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</si>
  <si>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</si>
  <si>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</si>
  <si>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</si>
  <si>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</si>
  <si>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</si>
  <si>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</si>
  <si>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</si>
  <si>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</si>
  <si>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</si>
  <si>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</si>
  <si>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</si>
  <si>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</si>
  <si>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</si>
  <si>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</si>
  <si>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</si>
  <si>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</si>
  <si>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</si>
  <si>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</si>
  <si>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</si>
  <si>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</si>
  <si>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</si>
  <si>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</si>
  <si>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</si>
  <si>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</si>
  <si>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</si>
  <si>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</si>
  <si>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</si>
  <si>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</si>
  <si>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</si>
  <si>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</si>
  <si>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</si>
  <si>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</si>
  <si>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</si>
  <si>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</si>
  <si>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</si>
  <si>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</si>
  <si>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</si>
  <si>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</si>
  <si>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</si>
  <si>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</si>
  <si>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</si>
  <si>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</si>
  <si>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</si>
  <si>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</si>
  <si>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</si>
  <si>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</si>
  <si>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</si>
  <si>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</si>
  <si>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</si>
  <si>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</si>
  <si>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</si>
  <si>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</si>
  <si>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</si>
  <si>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</si>
  <si>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</si>
  <si>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</si>
  <si>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</si>
  <si>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</si>
  <si>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</si>
  <si>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</si>
  <si>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</si>
  <si>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</si>
  <si>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</si>
  <si>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</si>
  <si>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</si>
  <si>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</si>
  <si>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</si>
  <si>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</si>
  <si>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</si>
  <si>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</si>
  <si>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</si>
  <si>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</si>
  <si>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</si>
  <si>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</si>
  <si>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</si>
  <si>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</si>
  <si>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</si>
  <si>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</si>
  <si>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</si>
  <si>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</si>
  <si>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</si>
  <si>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</si>
  <si>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</si>
  <si>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</si>
  <si>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</si>
  <si>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</si>
  <si>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</si>
  <si>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</si>
  <si>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</si>
  <si>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</si>
  <si>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</si>
  <si>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</si>
  <si>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</si>
  <si>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</si>
  <si>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</si>
  <si>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</si>
  <si>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</si>
  <si>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</si>
  <si>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</si>
  <si>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</si>
  <si>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</si>
  <si>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</si>
  <si>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</si>
  <si>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</si>
  <si>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</si>
  <si>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</si>
  <si>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</si>
  <si>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</si>
  <si>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</si>
  <si>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</si>
  <si>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</si>
  <si>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</si>
  <si>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</si>
  <si>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</si>
  <si>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</si>
  <si>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</si>
  <si>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</si>
  <si>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</si>
  <si>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</si>
  <si>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</si>
  <si>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</si>
  <si>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</si>
  <si>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</si>
  <si>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</si>
  <si>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</si>
  <si>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</si>
  <si>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</si>
  <si>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</si>
  <si>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</si>
  <si>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</si>
  <si>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</si>
  <si>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</si>
  <si>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</si>
  <si>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</si>
  <si>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</si>
  <si>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</si>
  <si>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</si>
  <si>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</si>
  <si>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</si>
  <si>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</si>
  <si>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</si>
  <si>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</si>
  <si>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</si>
  <si>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</si>
  <si>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</si>
  <si>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</si>
  <si>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</si>
  <si>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</si>
  <si>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</si>
  <si>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</si>
  <si>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</si>
  <si>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</si>
  <si>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</si>
  <si>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</si>
  <si>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</si>
  <si>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</si>
  <si>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</si>
  <si>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</si>
  <si>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</si>
  <si>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</si>
  <si>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</si>
  <si>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</si>
  <si>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</si>
  <si>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</si>
  <si>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</si>
  <si>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</si>
  <si>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</si>
  <si>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</si>
  <si>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</si>
  <si>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</si>
  <si>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</si>
  <si>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</si>
  <si>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</si>
  <si>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</si>
  <si>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</si>
  <si>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</si>
  <si>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</si>
  <si>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</si>
  <si>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</si>
  <si>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</si>
  <si>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</si>
  <si>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</si>
  <si>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</si>
  <si>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</si>
  <si>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</si>
  <si>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</si>
  <si>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</si>
  <si>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</si>
  <si>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</si>
  <si>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</si>
  <si>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</si>
  <si>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</si>
  <si>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</si>
  <si>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</si>
  <si>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</si>
  <si>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</si>
  <si>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</si>
  <si>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</si>
  <si>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</si>
  <si>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</si>
  <si>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</si>
  <si>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</si>
  <si>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</si>
  <si>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</si>
  <si>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</si>
  <si>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</si>
  <si>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</si>
  <si>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</si>
  <si>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</si>
  <si>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</si>
  <si>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</si>
  <si>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</si>
  <si>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</si>
  <si>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</si>
  <si>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</si>
  <si>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</si>
  <si>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</si>
  <si>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</si>
  <si>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</si>
  <si>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</si>
  <si>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</si>
  <si>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</si>
  <si>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</si>
  <si>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</si>
  <si>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</si>
  <si>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</si>
  <si>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</si>
  <si>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</si>
  <si>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</si>
  <si>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</si>
  <si>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</si>
  <si>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</si>
  <si>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</si>
  <si>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</si>
  <si>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</si>
  <si>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</si>
  <si>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</si>
  <si>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</si>
  <si>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</si>
  <si>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</si>
  <si>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</si>
  <si>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</si>
  <si>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</si>
  <si>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</si>
  <si>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</si>
  <si>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</si>
  <si>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</si>
  <si>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</si>
  <si>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</si>
  <si>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</si>
  <si>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</si>
  <si>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</si>
  <si>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</si>
  <si>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</si>
  <si>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</si>
  <si>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</si>
  <si>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</si>
  <si>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</si>
  <si>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</si>
  <si>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</si>
  <si>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</si>
  <si>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</si>
  <si>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</si>
  <si>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</si>
  <si>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</si>
  <si>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</si>
  <si>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</si>
  <si>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</si>
  <si>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</si>
  <si>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</si>
  <si>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</si>
  <si>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</si>
  <si>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</si>
  <si>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</si>
  <si>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</si>
  <si>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</si>
  <si>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</si>
  <si>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</si>
  <si>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</si>
  <si>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</si>
  <si>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</si>
  <si>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</si>
  <si>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</si>
  <si>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</si>
  <si>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</si>
  <si>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</si>
  <si>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</si>
  <si>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</si>
  <si>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</si>
  <si>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</si>
  <si>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</si>
  <si>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</si>
  <si>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</si>
  <si>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</si>
  <si>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</si>
  <si>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</si>
  <si>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</si>
  <si>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</si>
  <si>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</si>
  <si>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</si>
  <si>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</si>
  <si>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</si>
  <si>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</si>
  <si>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</si>
  <si>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</si>
  <si>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</si>
  <si>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</si>
  <si>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</si>
  <si>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</si>
  <si>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</si>
  <si>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</si>
  <si>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</si>
  <si>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</si>
  <si>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</si>
  <si>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</si>
  <si>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</si>
  <si>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</si>
  <si>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</si>
  <si>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</si>
  <si>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</si>
  <si>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</si>
  <si>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</si>
  <si>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</si>
  <si>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</si>
  <si>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</si>
  <si>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</si>
  <si>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</si>
  <si>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</si>
  <si>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</si>
  <si>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</si>
  <si>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</si>
  <si>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</si>
  <si>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</si>
  <si>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</si>
  <si>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</si>
  <si>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</si>
  <si>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</si>
  <si>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</si>
  <si>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</si>
  <si>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</si>
  <si>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</si>
  <si>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</si>
  <si>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</si>
  <si>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</si>
  <si>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</si>
  <si>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</si>
  <si>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</si>
  <si>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</si>
  <si>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</si>
  <si>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</si>
  <si>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</si>
  <si>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</si>
  <si>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</si>
  <si>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</si>
  <si>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</si>
  <si>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</si>
  <si>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</si>
  <si>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</si>
  <si>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</si>
  <si>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</si>
  <si>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</si>
  <si>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</si>
  <si>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</si>
  <si>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</si>
  <si>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</si>
  <si>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</si>
  <si>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</si>
  <si>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</si>
  <si>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</si>
  <si>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</si>
  <si>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</si>
  <si>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</si>
  <si>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</si>
  <si>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</si>
  <si>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</si>
  <si>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</si>
  <si>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</si>
  <si>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</si>
  <si>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</si>
  <si>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</si>
  <si>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</si>
  <si>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</si>
  <si>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</si>
  <si>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</si>
  <si>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</si>
  <si>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</si>
  <si>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</si>
  <si>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</si>
  <si>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</si>
  <si>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</si>
  <si>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</si>
  <si>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</si>
  <si>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</si>
  <si>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</si>
  <si>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</si>
  <si>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</si>
  <si>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</si>
  <si>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</si>
  <si>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</si>
  <si>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</si>
  <si>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</si>
  <si>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</si>
  <si>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</si>
  <si>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</si>
  <si>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</si>
  <si>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</si>
  <si>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</si>
  <si>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</si>
  <si>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</si>
  <si>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</si>
  <si>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</si>
  <si>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</si>
  <si>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</si>
  <si>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</si>
  <si>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</si>
  <si>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</si>
  <si>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</si>
  <si>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</si>
  <si>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</si>
  <si>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</si>
  <si>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</si>
  <si>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</si>
  <si>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</si>
  <si>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</si>
  <si>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</si>
  <si>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</si>
  <si>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</si>
  <si>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</si>
  <si>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</si>
  <si>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</si>
  <si>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</si>
  <si>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</si>
  <si>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</si>
  <si>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</si>
  <si>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</si>
  <si>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</si>
  <si>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</si>
  <si>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</si>
  <si>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</si>
  <si>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</si>
  <si>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</si>
  <si>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</si>
  <si>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</si>
  <si>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</si>
  <si>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</si>
  <si>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</si>
  <si>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</si>
  <si>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</si>
  <si>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</si>
  <si>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</si>
  <si>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</si>
  <si>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</si>
  <si>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</si>
  <si>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</si>
  <si>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</si>
  <si>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</si>
  <si>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</si>
  <si>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</si>
  <si>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</si>
  <si>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</si>
  <si>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</si>
  <si>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</si>
  <si>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</si>
  <si>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</si>
  <si>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</si>
  <si>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</si>
  <si>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</si>
  <si>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</si>
  <si>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</si>
  <si>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</si>
  <si>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</si>
  <si>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</si>
  <si>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</si>
  <si>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</si>
  <si>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</si>
  <si>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</si>
  <si>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</si>
  <si>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</si>
  <si>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</si>
  <si>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</si>
  <si>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</si>
  <si>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</si>
  <si>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</si>
  <si>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</si>
  <si>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</si>
  <si>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</si>
  <si>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</si>
  <si>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</si>
  <si>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</si>
  <si>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</si>
  <si>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</si>
  <si>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</si>
  <si>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</si>
  <si>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</si>
  <si>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</si>
  <si>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</si>
  <si>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</si>
  <si>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</si>
  <si>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</si>
  <si>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</si>
  <si>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</si>
  <si>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</si>
  <si>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</si>
  <si>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</si>
  <si>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</si>
  <si>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</si>
  <si>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</si>
  <si>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</si>
  <si>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</si>
  <si>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</si>
  <si>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</si>
  <si>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</si>
  <si>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</si>
  <si>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</si>
  <si>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</si>
  <si>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</si>
  <si>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</si>
  <si>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</si>
  <si>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</si>
  <si>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</si>
  <si>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</si>
  <si>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</si>
  <si>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</si>
  <si>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</si>
  <si>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</si>
  <si>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</si>
  <si>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</si>
  <si>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</si>
  <si>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</si>
  <si>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</si>
  <si>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</si>
  <si>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</si>
  <si>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</si>
  <si>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</si>
  <si>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</si>
  <si>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</si>
  <si>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</si>
  <si>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</si>
  <si>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</si>
  <si>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</si>
  <si>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</si>
  <si>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</si>
  <si>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</si>
  <si>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</si>
  <si>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</si>
  <si>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</si>
  <si>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</si>
  <si>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</si>
  <si>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</si>
  <si>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</si>
  <si>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</si>
  <si>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</si>
  <si>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</si>
  <si>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</si>
  <si>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</si>
  <si>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</si>
  <si>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</si>
  <si>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</si>
  <si>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</si>
  <si>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</si>
  <si>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</si>
  <si>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</si>
  <si>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</si>
  <si>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</si>
  <si>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</si>
  <si>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</si>
  <si>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</si>
  <si>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</si>
  <si>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</si>
  <si>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</si>
  <si>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</si>
  <si>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</si>
  <si>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</si>
  <si>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</si>
  <si>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</si>
  <si>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</si>
  <si>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</si>
  <si>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</si>
  <si>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</si>
  <si>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</si>
  <si>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</si>
  <si>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</si>
  <si>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</si>
  <si>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</si>
  <si>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</si>
  <si>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</si>
  <si>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</si>
  <si>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</si>
  <si>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</si>
  <si>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</si>
  <si>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</si>
  <si>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</si>
  <si>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</si>
  <si>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</si>
  <si>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</si>
  <si>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</si>
  <si>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</si>
  <si>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</si>
  <si>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</si>
  <si>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</si>
  <si>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</si>
  <si>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</si>
  <si>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</si>
  <si>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</si>
  <si>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</si>
  <si>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</si>
  <si>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</si>
  <si>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</si>
  <si>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</si>
  <si>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</si>
  <si>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</si>
  <si>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</si>
  <si>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</si>
  <si>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</si>
  <si>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</si>
  <si>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</si>
  <si>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</si>
  <si>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</si>
  <si>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</si>
  <si>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</si>
  <si>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</si>
  <si>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</si>
  <si>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</si>
  <si>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</si>
  <si>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</si>
  <si>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</si>
  <si>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</si>
  <si>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</si>
  <si>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</si>
  <si>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</si>
  <si>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</si>
  <si>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</si>
  <si>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</si>
  <si>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</si>
  <si>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</si>
  <si>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</si>
  <si>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</si>
  <si>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</si>
  <si>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</si>
  <si>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</si>
  <si>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</si>
  <si>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</si>
  <si>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</si>
  <si>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</si>
  <si>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</si>
  <si>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</si>
  <si>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</si>
  <si>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</si>
  <si>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</si>
  <si>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</si>
  <si>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</si>
  <si>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</si>
  <si>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</si>
  <si>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</si>
  <si>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</si>
  <si>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</si>
  <si>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</si>
  <si>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</si>
  <si>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</si>
  <si>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</si>
  <si>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</si>
  <si>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</si>
  <si>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</si>
  <si>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</si>
  <si>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</si>
  <si>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</si>
  <si>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</si>
  <si>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</si>
  <si>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</si>
  <si>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</si>
  <si>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</si>
  <si>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</si>
  <si>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</si>
  <si>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</si>
  <si>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</si>
  <si>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</si>
  <si>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</si>
  <si>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</si>
  <si>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</si>
  <si>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</si>
  <si>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</si>
  <si>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</si>
  <si>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</si>
  <si>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</si>
  <si>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</si>
  <si>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</si>
  <si>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</si>
  <si>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</si>
  <si>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</si>
  <si>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</si>
  <si>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</si>
  <si>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</si>
  <si>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</si>
  <si>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</si>
  <si>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</si>
  <si>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</si>
  <si>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</si>
  <si>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</si>
  <si>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</si>
  <si>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</si>
  <si>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</si>
  <si>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</si>
  <si>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</si>
  <si>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</si>
  <si>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</si>
  <si>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</si>
  <si>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</si>
  <si>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</si>
  <si>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</si>
  <si>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</si>
  <si>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</si>
  <si>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</si>
  <si>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</si>
  <si>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</si>
  <si>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</si>
  <si>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</si>
  <si>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</si>
  <si>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</si>
  <si>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</si>
  <si>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</si>
  <si>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</si>
  <si>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</si>
  <si>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</si>
  <si>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</si>
  <si>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</si>
  <si>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</si>
  <si>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</si>
  <si>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</si>
  <si>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</si>
  <si>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</si>
  <si>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</si>
  <si>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</si>
  <si>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</si>
  <si>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</si>
  <si>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</si>
  <si>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</si>
  <si>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</si>
  <si>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</si>
  <si>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</si>
  <si>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</si>
  <si>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</si>
  <si>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</si>
  <si>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</si>
  <si>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</si>
  <si>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</si>
  <si>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</si>
  <si>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</si>
  <si>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</si>
  <si>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</si>
  <si>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</si>
  <si>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</si>
  <si>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</si>
  <si>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</si>
  <si>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</si>
  <si>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</si>
  <si>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</si>
  <si>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</si>
  <si>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</si>
  <si>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</si>
  <si>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</si>
  <si>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</si>
  <si>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</si>
  <si>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</si>
  <si>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</si>
  <si>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</si>
  <si>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</si>
  <si>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</si>
  <si>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</si>
  <si>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</si>
  <si>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</si>
  <si>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</si>
  <si>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</si>
  <si>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</si>
  <si>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</si>
  <si>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</si>
  <si>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</si>
  <si>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</si>
  <si>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</si>
  <si>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</si>
  <si>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</si>
  <si>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</si>
  <si>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</si>
  <si>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</si>
  <si>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</si>
  <si>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</si>
  <si>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</si>
  <si>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</si>
  <si>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</si>
  <si>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</si>
  <si>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</si>
  <si>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</si>
  <si>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</si>
  <si>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</si>
  <si>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</si>
  <si>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</si>
  <si>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</si>
  <si>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</si>
  <si>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</si>
  <si>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</si>
  <si>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</si>
  <si>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</si>
  <si>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</si>
  <si>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</si>
  <si>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</si>
  <si>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</si>
  <si>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</si>
  <si>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</si>
  <si>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</si>
  <si>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</si>
  <si>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</si>
  <si>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</si>
  <si>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</si>
  <si>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</si>
  <si>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</si>
  <si>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</si>
  <si>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</si>
  <si>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</si>
  <si>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</si>
  <si>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</si>
  <si>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</si>
  <si>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</si>
  <si>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</si>
  <si>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</si>
  <si>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</si>
  <si>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</si>
  <si>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</si>
  <si>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</si>
  <si>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</si>
  <si>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</si>
  <si>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</si>
  <si>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</si>
  <si>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</si>
  <si>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</si>
  <si>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</si>
  <si>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</si>
  <si>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</si>
  <si>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</si>
  <si>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</si>
  <si>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</si>
  <si>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</si>
  <si>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</si>
  <si>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</si>
  <si>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</si>
  <si>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</si>
  <si>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</si>
  <si>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</si>
  <si>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</si>
  <si>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</si>
  <si>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</si>
  <si>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</si>
  <si>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</si>
  <si>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</si>
  <si>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</si>
  <si>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</si>
  <si>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</si>
  <si>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</si>
  <si>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</si>
  <si>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</si>
  <si>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</si>
  <si>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</si>
  <si>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</si>
  <si>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</si>
  <si>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</si>
  <si>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</si>
  <si>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</si>
  <si>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</si>
  <si>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</si>
  <si>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</si>
  <si>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</si>
  <si>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</si>
  <si>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</si>
  <si>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</si>
  <si>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</si>
  <si>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</si>
  <si>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</si>
  <si>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</si>
  <si>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</si>
  <si>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</si>
  <si>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</si>
  <si>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</si>
  <si>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</si>
  <si>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</si>
  <si>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</si>
  <si>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</si>
  <si>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</si>
  <si>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</si>
  <si>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</si>
  <si>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</si>
  <si>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</si>
  <si>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</si>
  <si>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</si>
  <si>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</si>
  <si>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</si>
  <si>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</si>
  <si>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</si>
  <si>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</si>
  <si>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</si>
  <si>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</si>
  <si>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</si>
  <si>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</si>
  <si>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</si>
  <si>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</si>
  <si>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</si>
  <si>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</si>
  <si>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</si>
  <si>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</si>
  <si>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</si>
  <si>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</si>
  <si>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</si>
  <si>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</si>
  <si>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</si>
  <si>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</si>
  <si>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</si>
  <si>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</si>
  <si>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</si>
  <si>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</si>
  <si>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</si>
  <si>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</si>
  <si>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</si>
  <si>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</si>
  <si>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</si>
  <si>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</si>
  <si>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</si>
  <si>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</si>
  <si>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</si>
  <si>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</si>
  <si>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</si>
  <si>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</si>
  <si>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</si>
  <si>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</si>
  <si>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</si>
  <si>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</si>
  <si>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</si>
  <si>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</si>
  <si>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</si>
  <si>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</si>
  <si>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</si>
  <si>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</si>
  <si>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</si>
  <si>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</si>
  <si>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</si>
  <si>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</si>
  <si>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</si>
  <si>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</si>
  <si>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</si>
  <si>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</si>
  <si>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</si>
  <si>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</si>
  <si>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</si>
  <si>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</si>
  <si>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</si>
  <si>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</si>
  <si>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</si>
  <si>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</si>
  <si>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</si>
  <si>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</si>
  <si>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</si>
  <si>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</si>
  <si>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</si>
  <si>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</si>
  <si>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</si>
  <si>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</si>
  <si>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</si>
  <si>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</si>
  <si>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</si>
  <si>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</si>
  <si>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</si>
  <si>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</si>
  <si>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</si>
  <si>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</si>
  <si>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</si>
  <si>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</si>
  <si>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</si>
  <si>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</si>
  <si>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</si>
  <si>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</si>
  <si>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</si>
  <si>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</si>
  <si>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</si>
  <si>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</si>
  <si>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</si>
  <si>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</si>
  <si>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</si>
  <si>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</si>
  <si>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</si>
  <si>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</si>
  <si>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</si>
  <si>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</si>
  <si>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</si>
  <si>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</si>
  <si>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</si>
  <si>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</si>
  <si>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</si>
  <si>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</si>
  <si>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</si>
  <si>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</si>
  <si>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</si>
  <si>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</si>
  <si>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</si>
  <si>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</si>
  <si>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</si>
  <si>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</si>
  <si>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</si>
  <si>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</si>
  <si>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</si>
  <si>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</si>
  <si>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</si>
  <si>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</si>
  <si>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</si>
  <si>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</si>
  <si>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</si>
  <si>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</si>
  <si>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</si>
  <si>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</si>
  <si>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</si>
  <si>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</si>
  <si>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</si>
  <si>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</si>
  <si>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</si>
  <si>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</si>
  <si>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</si>
  <si>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</si>
  <si>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</si>
  <si>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</si>
  <si>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</si>
  <si>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</si>
  <si>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</si>
  <si>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</si>
  <si>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</si>
  <si>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</si>
  <si>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</si>
  <si>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</si>
  <si>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</si>
  <si>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</si>
  <si>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</si>
  <si>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</si>
  <si>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</si>
  <si>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</si>
  <si>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</si>
  <si>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</si>
  <si>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</si>
  <si>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</si>
  <si>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</si>
  <si>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</si>
  <si>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</si>
  <si>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</si>
  <si>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</si>
  <si>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</si>
  <si>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</si>
  <si>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</si>
  <si>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</si>
  <si>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</si>
  <si>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</si>
  <si>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</si>
  <si>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</si>
  <si>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</si>
  <si>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</si>
  <si>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</si>
  <si>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</si>
  <si>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</si>
  <si>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</si>
  <si>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</si>
  <si>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</si>
  <si>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</si>
  <si>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</si>
  <si>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</si>
  <si>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</si>
  <si>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</si>
  <si>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</si>
  <si>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</si>
  <si>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</si>
  <si>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</si>
  <si>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</si>
  <si>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</si>
  <si>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</si>
  <si>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</si>
  <si>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</si>
  <si>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</si>
  <si>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</si>
  <si>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</si>
  <si>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</si>
  <si>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</si>
  <si>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</si>
  <si>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</si>
  <si>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</si>
  <si>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</si>
  <si>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</si>
  <si>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</si>
  <si>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</si>
  <si>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</si>
  <si>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</si>
  <si>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</si>
  <si>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</si>
  <si>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</si>
  <si>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</si>
  <si>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</si>
  <si>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</si>
  <si>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</si>
  <si>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</si>
  <si>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</si>
  <si>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</si>
  <si>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</si>
  <si>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</si>
  <si>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</si>
  <si>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</si>
  <si>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</si>
  <si>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</si>
  <si>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</si>
  <si>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</si>
  <si>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</si>
  <si>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</si>
  <si>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</si>
  <si>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</si>
  <si>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</si>
  <si>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</si>
  <si>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</si>
  <si>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</si>
  <si>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</si>
  <si>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</si>
  <si>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</si>
  <si>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</si>
  <si>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</si>
  <si>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</si>
  <si>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</si>
  <si>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</si>
  <si>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</si>
  <si>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</si>
  <si>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</si>
  <si>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</si>
  <si>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</si>
  <si>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</si>
  <si>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</si>
  <si>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</si>
  <si>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</si>
  <si>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</si>
  <si>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</si>
  <si>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</si>
  <si>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</si>
  <si>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</si>
  <si>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</si>
  <si>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</si>
  <si>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</si>
  <si>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</si>
  <si>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</si>
  <si>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</si>
  <si>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</si>
  <si>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</si>
  <si>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</si>
  <si>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</si>
  <si>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</si>
  <si>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</si>
  <si>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</si>
  <si>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</si>
  <si>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</si>
  <si>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</si>
  <si>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</si>
  <si>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</si>
  <si>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</si>
  <si>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</si>
  <si>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</si>
  <si>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</si>
  <si>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</si>
  <si>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</si>
  <si>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</si>
  <si>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</si>
  <si>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</si>
  <si>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</si>
  <si>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</si>
  <si>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</si>
  <si>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</si>
  <si>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</si>
  <si>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</si>
  <si>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</si>
  <si>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</si>
  <si>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</si>
  <si>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</si>
  <si>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</si>
  <si>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</si>
  <si>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</si>
  <si>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</si>
  <si>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</si>
  <si>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</si>
  <si>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</si>
  <si>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</si>
  <si>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</si>
  <si>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</si>
  <si>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</si>
  <si>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</si>
  <si>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</si>
  <si>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</si>
  <si>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</si>
  <si>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</si>
  <si>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</si>
  <si>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</si>
  <si>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</si>
  <si>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</si>
  <si>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</si>
  <si>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</si>
  <si>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</si>
  <si>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</si>
  <si>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</si>
  <si>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</si>
  <si>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</si>
  <si>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</si>
  <si>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</si>
  <si>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</si>
  <si>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</si>
  <si>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</si>
  <si>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</si>
  <si>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</si>
  <si>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</si>
  <si>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</si>
  <si>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</si>
  <si>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</si>
  <si>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</si>
  <si>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</si>
  <si>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</si>
  <si>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</si>
  <si>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</si>
  <si>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</si>
  <si>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</si>
  <si>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</si>
  <si>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</si>
  <si>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</si>
  <si>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</si>
  <si>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</si>
  <si>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</si>
  <si>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</si>
  <si>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</si>
  <si>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</si>
  <si>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</si>
  <si>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</si>
  <si>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</si>
  <si>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</si>
  <si>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</si>
  <si>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</si>
  <si>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</si>
  <si>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</si>
  <si>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</si>
  <si>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</si>
  <si>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</si>
  <si>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</si>
  <si>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</si>
  <si>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</si>
  <si>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</si>
  <si>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</si>
  <si>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</si>
  <si>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</si>
  <si>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</si>
  <si>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</si>
  <si>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</si>
  <si>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</si>
  <si>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</si>
  <si>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</si>
  <si>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</si>
  <si>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</si>
  <si>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</si>
  <si>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</si>
  <si>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</si>
  <si>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</si>
  <si>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</si>
  <si>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</si>
  <si>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</si>
  <si>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</si>
  <si>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</si>
  <si>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</si>
  <si>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</si>
  <si>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</si>
  <si>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</si>
  <si>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</si>
  <si>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</si>
  <si>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</si>
  <si>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</si>
  <si>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</si>
  <si>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</si>
  <si>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</si>
  <si>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</si>
  <si>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</si>
  <si>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</si>
  <si>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</si>
  <si>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</si>
  <si>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</si>
  <si>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</si>
  <si>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</si>
  <si>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</si>
  <si>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</si>
  <si>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</si>
  <si>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</si>
  <si>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</si>
  <si>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</si>
  <si>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</si>
  <si>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</si>
  <si>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</si>
  <si>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</si>
  <si>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</si>
  <si>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</si>
  <si>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</si>
  <si>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</si>
  <si>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</si>
  <si>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</si>
  <si>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</si>
  <si>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</si>
  <si>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</si>
  <si>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</si>
  <si>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</si>
  <si>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</si>
  <si>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</si>
  <si>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</si>
  <si>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</si>
  <si>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</si>
  <si>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</si>
  <si>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</si>
  <si>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</si>
  <si>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</si>
  <si>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</si>
  <si>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</si>
  <si>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</si>
  <si>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</si>
  <si>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</si>
  <si>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</si>
  <si>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</si>
  <si>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</si>
  <si>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</si>
  <si>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</si>
  <si>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</si>
  <si>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</si>
  <si>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</si>
  <si>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</si>
  <si>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</si>
  <si>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</si>
  <si>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</si>
  <si>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</si>
  <si>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</si>
  <si>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</si>
  <si>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</si>
  <si>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</si>
  <si>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</si>
  <si>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</si>
  <si>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</si>
  <si>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</si>
  <si>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</si>
  <si>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</si>
  <si>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</si>
  <si>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</si>
  <si>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</si>
  <si>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</si>
  <si>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</si>
  <si>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</si>
  <si>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</si>
  <si>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</si>
  <si>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</si>
  <si>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</si>
  <si>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</si>
  <si>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</si>
  <si>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</si>
  <si>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</si>
  <si>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</si>
  <si>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</si>
  <si>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</si>
  <si>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</si>
  <si>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</si>
  <si>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</si>
  <si>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</si>
  <si>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</si>
  <si>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</si>
  <si>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</si>
  <si>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</si>
  <si>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</si>
  <si>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</si>
  <si>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</si>
  <si>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</si>
  <si>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</si>
  <si>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</si>
  <si>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</si>
  <si>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</si>
  <si>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</si>
  <si>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</si>
  <si>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</si>
  <si>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</si>
  <si>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</si>
  <si>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</si>
  <si>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</si>
  <si>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</si>
  <si>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</si>
  <si>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</si>
  <si>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</si>
  <si>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</si>
  <si>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</si>
  <si>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</si>
  <si>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</si>
  <si>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</si>
  <si>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</si>
  <si>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</si>
  <si>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</si>
  <si>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</si>
  <si>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</si>
  <si>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</si>
  <si>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</si>
  <si>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</si>
  <si>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</si>
  <si>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</si>
  <si>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</si>
  <si>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</si>
  <si>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</si>
  <si>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</si>
  <si>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</si>
  <si>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</si>
  <si>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</si>
  <si>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</si>
  <si>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</si>
  <si>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</si>
  <si>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</si>
  <si>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</si>
  <si>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</si>
  <si>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</si>
  <si>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</si>
  <si>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</si>
  <si>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</si>
  <si>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</si>
  <si>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</si>
  <si>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</si>
  <si>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</si>
  <si>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</si>
  <si>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</si>
  <si>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</si>
  <si>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</si>
  <si>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</si>
  <si>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</si>
  <si>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</si>
  <si>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</si>
  <si>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</si>
  <si>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</si>
  <si>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</si>
  <si>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</si>
  <si>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</si>
  <si>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</si>
  <si>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</si>
  <si>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</si>
  <si>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</si>
  <si>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</si>
  <si>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</si>
  <si>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</si>
  <si>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</si>
  <si>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</si>
  <si>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</si>
  <si>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</si>
  <si>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</si>
  <si>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</si>
  <si>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</si>
  <si>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</si>
  <si>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</si>
  <si>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</si>
  <si>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</si>
  <si>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</si>
  <si>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</si>
  <si>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</si>
  <si>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</si>
  <si>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</si>
  <si>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</si>
  <si>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</si>
  <si>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</si>
  <si>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</si>
  <si>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</si>
  <si>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</si>
  <si>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</si>
  <si>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</si>
  <si>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</si>
  <si>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</si>
  <si>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</si>
  <si>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</si>
  <si>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</si>
  <si>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</si>
  <si>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</si>
  <si>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</si>
  <si>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</si>
  <si>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</si>
  <si>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</si>
  <si>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</si>
  <si>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</si>
  <si>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</si>
  <si>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</si>
  <si>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</si>
  <si>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</si>
  <si>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</si>
  <si>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</si>
  <si>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</si>
  <si>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</si>
  <si>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</si>
  <si>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</si>
  <si>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</si>
  <si>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</si>
  <si>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</si>
  <si>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</si>
  <si>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</si>
  <si>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</si>
  <si>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</si>
  <si>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</si>
  <si>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</si>
  <si>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</si>
  <si>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</si>
  <si>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</si>
  <si>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</si>
  <si>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</si>
  <si>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</si>
  <si>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</si>
  <si>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</si>
  <si>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</si>
  <si>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</si>
  <si>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</si>
  <si>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</si>
  <si>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</si>
  <si>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</si>
  <si>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</si>
  <si>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</si>
  <si>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</si>
  <si>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</si>
  <si>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</si>
  <si>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</si>
  <si>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</si>
  <si>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</si>
  <si>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</si>
  <si>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</si>
  <si>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</si>
  <si>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</si>
  <si>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</si>
  <si>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</si>
  <si>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</si>
  <si>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</si>
  <si>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</si>
  <si>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</si>
  <si>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</si>
  <si>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</si>
  <si>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</si>
  <si>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</si>
  <si>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</si>
  <si>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</si>
  <si>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</si>
  <si>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</si>
  <si>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</si>
  <si>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</si>
  <si>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</si>
  <si>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</si>
  <si>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</si>
  <si>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</si>
  <si>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</si>
  <si>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</si>
  <si>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</si>
  <si>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</si>
  <si>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</si>
  <si>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</si>
  <si>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</si>
  <si>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</si>
  <si>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</si>
  <si>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</si>
  <si>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</si>
  <si>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</si>
  <si>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</si>
  <si>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</si>
  <si>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</si>
  <si>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</si>
  <si>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</si>
  <si>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</si>
  <si>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</si>
  <si>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</si>
  <si>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</si>
  <si>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</si>
  <si>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</si>
  <si>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</si>
  <si>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</si>
  <si>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</si>
  <si>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</si>
  <si>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</si>
  <si>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</si>
  <si>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</si>
  <si>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</si>
  <si>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</si>
  <si>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</si>
  <si>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</si>
  <si>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</si>
  <si>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</si>
  <si>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</si>
  <si>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</si>
  <si>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</si>
  <si>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</si>
  <si>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</si>
  <si>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</si>
  <si>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</si>
  <si>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</si>
  <si>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</si>
  <si>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</si>
  <si>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</si>
  <si>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</si>
  <si>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</si>
  <si>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</si>
  <si>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</si>
  <si>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</si>
  <si>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</si>
  <si>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</si>
  <si>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</si>
  <si>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</si>
  <si>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</si>
  <si>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</si>
  <si>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</si>
  <si>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</si>
  <si>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</si>
  <si>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</si>
  <si>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</si>
  <si>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</si>
  <si>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</si>
  <si>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</si>
  <si>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</si>
  <si>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</si>
  <si>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</si>
  <si>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</si>
  <si>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</si>
  <si>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</si>
  <si>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</si>
  <si>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</si>
  <si>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</si>
  <si>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</si>
  <si>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</si>
  <si>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</si>
  <si>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</si>
  <si>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</si>
  <si>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</si>
  <si>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</si>
  <si>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</si>
  <si>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</si>
  <si>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</si>
  <si>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</si>
  <si>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</si>
  <si>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</si>
  <si>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</si>
  <si>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</si>
  <si>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</si>
  <si>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</si>
  <si>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</si>
  <si>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</si>
  <si>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</si>
  <si>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</si>
  <si>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</si>
  <si>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</si>
  <si>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</si>
  <si>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</si>
  <si>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</si>
  <si>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</si>
  <si>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</si>
  <si>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</si>
  <si>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</si>
  <si>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</si>
  <si>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</si>
  <si>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</si>
  <si>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</si>
  <si>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</si>
  <si>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</si>
  <si>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</si>
  <si>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</si>
  <si>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</si>
  <si>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</si>
  <si>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</si>
  <si>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</si>
  <si>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</si>
  <si>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</si>
  <si>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</si>
  <si>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</si>
  <si>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</si>
  <si>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</si>
  <si>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</si>
  <si>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</si>
  <si>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</si>
  <si>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</si>
  <si>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</si>
  <si>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</si>
  <si>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</si>
  <si>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</si>
  <si>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</si>
  <si>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</si>
  <si>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</si>
  <si>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</si>
  <si>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</si>
  <si>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</si>
  <si>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</si>
  <si>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</si>
  <si>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</si>
  <si>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</si>
  <si>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</si>
  <si>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</si>
  <si>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</si>
  <si>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</si>
  <si>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</si>
  <si>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</si>
  <si>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</si>
  <si>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</si>
  <si>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</si>
  <si>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</si>
  <si>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</si>
  <si>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</si>
  <si>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</si>
  <si>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</si>
  <si>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</si>
  <si>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</si>
  <si>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</si>
  <si>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</si>
  <si>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</si>
  <si>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</si>
  <si>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</si>
  <si>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</si>
  <si>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</si>
  <si>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</si>
  <si>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</si>
  <si>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</si>
  <si>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</si>
  <si>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</si>
  <si>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</si>
  <si>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</si>
  <si>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</si>
  <si>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</si>
  <si>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</si>
  <si>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</si>
  <si>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</si>
  <si>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</si>
  <si>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</si>
  <si>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</si>
  <si>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</si>
  <si>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</si>
  <si>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</si>
  <si>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</si>
  <si>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</si>
  <si>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</si>
  <si>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</si>
  <si>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</si>
  <si>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</si>
  <si>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</si>
  <si>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</si>
  <si>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</si>
  <si>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</si>
  <si>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</si>
  <si>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</si>
  <si>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</si>
  <si>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</si>
  <si>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</si>
  <si>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</si>
  <si>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</si>
  <si>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</si>
  <si>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</si>
  <si>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</si>
  <si>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</si>
  <si>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</si>
  <si>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</si>
  <si>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</si>
  <si>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</si>
  <si>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</si>
  <si>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</si>
  <si>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</si>
  <si>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</si>
  <si>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</si>
  <si>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</si>
  <si>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</si>
  <si>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</si>
  <si>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</si>
  <si>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</si>
  <si>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</si>
  <si>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</si>
  <si>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</si>
  <si>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</si>
  <si>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</si>
  <si>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</si>
  <si>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</si>
  <si>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</si>
  <si>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</si>
  <si>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</si>
  <si>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</si>
  <si>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</si>
  <si>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</si>
  <si>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</si>
  <si>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</si>
  <si>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</si>
  <si>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</si>
  <si>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</si>
  <si>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</si>
  <si>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</si>
  <si>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</si>
  <si>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</si>
  <si>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</si>
  <si>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</si>
  <si>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</si>
  <si>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</si>
  <si>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</si>
  <si>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</si>
  <si>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</si>
  <si>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</si>
  <si>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</si>
  <si>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</si>
  <si>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</si>
  <si>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</si>
  <si>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</si>
  <si>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</si>
  <si>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</si>
  <si>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</si>
  <si>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</si>
  <si>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</si>
  <si>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</si>
  <si>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</si>
  <si>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</si>
  <si>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</si>
  <si>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</si>
  <si>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</si>
  <si>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</si>
  <si>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</si>
  <si>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</si>
  <si>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</si>
  <si>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</si>
  <si>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</si>
  <si>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</si>
  <si>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</si>
  <si>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</si>
  <si>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</si>
  <si>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</si>
  <si>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</si>
  <si>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</si>
  <si>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</si>
  <si>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</si>
  <si>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</si>
  <si>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</si>
  <si>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</si>
  <si>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</si>
  <si>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</si>
  <si>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</si>
  <si>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</si>
  <si>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</si>
  <si>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</si>
  <si>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</si>
  <si>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</si>
  <si>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</si>
  <si>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</si>
  <si>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</si>
  <si>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</si>
  <si>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</si>
  <si>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</si>
  <si>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</si>
  <si>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</si>
  <si>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</si>
  <si>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</si>
  <si>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</si>
  <si>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</si>
  <si>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</si>
  <si>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</si>
  <si>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</si>
  <si>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</si>
  <si>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</si>
  <si>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</si>
  <si>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</si>
  <si>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</si>
  <si>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</si>
  <si>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</si>
  <si>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</si>
  <si>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</si>
  <si>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</si>
  <si>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</si>
  <si>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</si>
  <si>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</si>
  <si>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</si>
  <si>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</si>
  <si>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</si>
  <si>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</si>
  <si>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</si>
  <si>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</si>
  <si>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</si>
  <si>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</si>
  <si>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</si>
  <si>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</si>
  <si>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</si>
  <si>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</si>
  <si>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</si>
  <si>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</si>
  <si>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</si>
  <si>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</si>
  <si>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</si>
  <si>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</si>
  <si>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</si>
  <si>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</si>
  <si>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</si>
  <si>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</si>
  <si>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</si>
  <si>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</si>
  <si>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</si>
  <si>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</si>
  <si>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</si>
  <si>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</si>
  <si>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</si>
  <si>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</si>
  <si>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</si>
  <si>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</si>
  <si>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</si>
  <si>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</si>
  <si>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</si>
  <si>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</si>
  <si>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</si>
  <si>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</si>
  <si>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</si>
  <si>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</si>
  <si>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</si>
  <si>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</si>
  <si>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</si>
  <si>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</si>
  <si>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</si>
  <si>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</si>
  <si>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</si>
  <si>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</si>
  <si>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</si>
  <si>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</si>
  <si>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</si>
  <si>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</si>
  <si>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</si>
  <si>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</si>
  <si>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</si>
  <si>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</si>
  <si>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</si>
  <si>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</si>
  <si>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</si>
  <si>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</si>
  <si>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</si>
  <si>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</si>
  <si>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</si>
  <si>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</si>
  <si>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</si>
  <si>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</si>
  <si>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</si>
  <si>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</si>
  <si>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</si>
  <si>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</si>
  <si>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</si>
  <si>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</si>
  <si>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</si>
  <si>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</si>
  <si>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</si>
  <si>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</si>
  <si>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</si>
  <si>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</si>
  <si>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</si>
  <si>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</si>
  <si>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</si>
  <si>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</si>
  <si>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</si>
  <si>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</si>
  <si>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</si>
  <si>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</si>
  <si>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</si>
  <si>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</si>
  <si>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</si>
  <si>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</si>
  <si>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</si>
  <si>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</si>
  <si>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</si>
  <si>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</si>
  <si>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</si>
  <si>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</si>
  <si>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</si>
  <si>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</si>
  <si>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</si>
  <si>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</si>
  <si>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</si>
  <si>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</si>
  <si>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</si>
  <si>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</si>
  <si>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</si>
  <si>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</si>
  <si>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</si>
  <si>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</si>
  <si>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</si>
  <si>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</si>
  <si>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</si>
  <si>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</si>
  <si>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</si>
  <si>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</si>
  <si>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</si>
  <si>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</si>
  <si>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</si>
  <si>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</si>
  <si>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</si>
  <si>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</si>
  <si>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</si>
  <si>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</si>
  <si>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</si>
  <si>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</si>
  <si>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</si>
  <si>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</si>
  <si>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</si>
  <si>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</si>
  <si>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</si>
  <si>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</si>
  <si>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</si>
  <si>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</si>
  <si>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</si>
  <si>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</si>
  <si>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</si>
  <si>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</si>
  <si>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</si>
  <si>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</si>
  <si>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</si>
  <si>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</si>
  <si>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</si>
  <si>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</si>
  <si>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</si>
  <si>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</si>
  <si>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</si>
  <si>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</si>
  <si>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</si>
  <si>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</si>
  <si>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</si>
  <si>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</si>
  <si>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</si>
  <si>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</si>
  <si>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</si>
  <si>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</si>
  <si>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</si>
  <si>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</si>
  <si>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</si>
  <si>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</si>
  <si>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</si>
  <si>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</si>
  <si>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</si>
  <si>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</si>
  <si>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</si>
  <si>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</si>
  <si>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</si>
  <si>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</si>
  <si>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</si>
  <si>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</si>
  <si>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</si>
  <si>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</si>
  <si>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</si>
  <si>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</si>
  <si>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</si>
  <si>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</si>
  <si>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</si>
  <si>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</si>
  <si>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</si>
  <si>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</si>
  <si>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</si>
  <si>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</si>
  <si>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</si>
  <si>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</si>
  <si>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</si>
  <si>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</si>
  <si>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</si>
  <si>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</si>
  <si>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</si>
  <si>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</si>
  <si>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</si>
  <si>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</si>
  <si>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</si>
  <si>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</si>
  <si>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</si>
  <si>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</si>
  <si>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</si>
  <si>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</si>
  <si>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</si>
  <si>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</si>
  <si>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</si>
  <si>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</si>
  <si>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</si>
  <si>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</si>
  <si>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</si>
  <si>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</si>
  <si>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</si>
  <si>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</si>
  <si>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</si>
  <si>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</si>
  <si>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</si>
  <si>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</si>
  <si>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</si>
  <si>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</si>
  <si>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</si>
  <si>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</si>
  <si>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</si>
  <si>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</si>
  <si>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</si>
  <si>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</si>
  <si>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</si>
  <si>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</si>
  <si>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</si>
  <si>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</si>
  <si>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</si>
  <si>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</si>
  <si>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</si>
  <si>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</si>
  <si>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</si>
  <si>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</si>
  <si>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</si>
  <si>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</si>
  <si>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</si>
  <si>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</si>
  <si>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</si>
  <si>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</si>
  <si>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</si>
  <si>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</si>
  <si>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</si>
  <si>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</si>
  <si>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</si>
  <si>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</si>
  <si>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</si>
  <si>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</si>
  <si>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</si>
  <si>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</si>
  <si>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</si>
  <si>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</si>
  <si>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</si>
  <si>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</si>
  <si>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</si>
  <si>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</si>
  <si>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</si>
  <si>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</si>
  <si>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</si>
  <si>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</si>
  <si>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</si>
  <si>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</si>
  <si>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</si>
  <si>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</si>
  <si>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</si>
  <si>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</si>
  <si>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</si>
  <si>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</si>
  <si>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</si>
  <si>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</si>
  <si>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</si>
  <si>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</si>
  <si>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</si>
  <si>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</si>
  <si>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</si>
  <si>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</si>
  <si>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</si>
  <si>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</si>
  <si>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</si>
  <si>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</si>
  <si>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</si>
  <si>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</si>
  <si>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</si>
  <si>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</si>
  <si>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</si>
  <si>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</si>
  <si>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</si>
  <si>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</si>
  <si>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</si>
  <si>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</si>
  <si>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</si>
  <si>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</si>
  <si>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</si>
  <si>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</si>
  <si>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</si>
  <si>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</si>
  <si>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</si>
  <si>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</si>
  <si>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</si>
  <si>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</si>
  <si>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</si>
  <si>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</si>
  <si>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</si>
  <si>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</si>
  <si>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</si>
  <si>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</si>
  <si>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</si>
  <si>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</si>
  <si>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</si>
  <si>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</si>
  <si>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</si>
  <si>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</si>
  <si>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</si>
  <si>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</si>
  <si>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</si>
  <si>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</si>
  <si>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</si>
  <si>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</si>
  <si>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</si>
  <si>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</si>
  <si>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</si>
  <si>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</si>
  <si>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</si>
  <si>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</si>
  <si>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</si>
  <si>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</si>
  <si>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</si>
  <si>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</si>
  <si>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</si>
  <si>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</si>
  <si>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</si>
  <si>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</si>
  <si>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</si>
  <si>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</si>
  <si>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</si>
  <si>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</si>
  <si>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</si>
  <si>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</si>
  <si>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</si>
  <si>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</si>
  <si>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</si>
  <si>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</si>
  <si>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</si>
  <si>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</si>
  <si>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</si>
  <si>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</si>
  <si>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</si>
  <si>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</si>
  <si>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</si>
  <si>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</si>
  <si>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</si>
  <si>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</si>
  <si>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</si>
  <si>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</si>
  <si>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</si>
  <si>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</si>
  <si>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</si>
  <si>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</si>
  <si>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</si>
  <si>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</si>
  <si>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</si>
  <si>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</si>
  <si>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</si>
  <si>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</si>
  <si>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</si>
  <si>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</si>
  <si>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</si>
  <si>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</si>
  <si>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</si>
  <si>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</si>
  <si>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</si>
  <si>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</si>
  <si>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</si>
  <si>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</si>
  <si>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</si>
  <si>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</si>
  <si>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</si>
  <si>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</si>
  <si>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</si>
  <si>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</si>
  <si>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</si>
  <si>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</si>
  <si>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</si>
  <si>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</si>
  <si>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</si>
  <si>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</si>
  <si>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</si>
  <si>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</si>
  <si>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</si>
  <si>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</si>
  <si>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</si>
  <si>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</si>
  <si>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</si>
  <si>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</si>
  <si>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</si>
  <si>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</si>
  <si>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</si>
  <si>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</si>
  <si>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</si>
  <si>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</si>
  <si>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</si>
  <si>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</si>
  <si>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</si>
  <si>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</si>
  <si>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</si>
  <si>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</si>
  <si>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</si>
  <si>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</si>
  <si>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</si>
  <si>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</si>
  <si>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</si>
  <si>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</si>
  <si>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</si>
  <si>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</si>
  <si>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</si>
  <si>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</si>
  <si>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</si>
  <si>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</si>
  <si>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</si>
  <si>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</si>
  <si>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</si>
  <si>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</si>
  <si>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</si>
  <si>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</si>
  <si>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</si>
  <si>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</si>
  <si>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</si>
  <si>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</si>
  <si>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</si>
  <si>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</si>
  <si>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</si>
  <si>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</si>
  <si>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</si>
  <si>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</si>
  <si>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</si>
  <si>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</si>
  <si>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</si>
  <si>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</si>
  <si>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</si>
  <si>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</si>
  <si>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</si>
  <si>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</si>
  <si>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</si>
  <si>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</si>
  <si>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</si>
  <si>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</si>
  <si>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</si>
  <si>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</si>
  <si>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</si>
  <si>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</si>
  <si>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</si>
  <si>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</si>
  <si>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</si>
  <si>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</si>
  <si>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</si>
  <si>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</si>
  <si>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</si>
  <si>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</si>
  <si>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</si>
  <si>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</si>
  <si>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</si>
  <si>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</si>
  <si>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</si>
  <si>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</si>
  <si>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</si>
  <si>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</si>
  <si>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</si>
  <si>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</si>
  <si>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</si>
  <si>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</si>
  <si>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</si>
  <si>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</si>
  <si>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</si>
  <si>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</si>
  <si>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</si>
  <si>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</si>
  <si>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</si>
  <si>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</si>
  <si>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</si>
  <si>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</si>
  <si>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</si>
  <si>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</si>
  <si>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</si>
  <si>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</si>
  <si>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</si>
  <si>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</si>
  <si>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</si>
  <si>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</si>
  <si>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</si>
  <si>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</si>
  <si>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</si>
  <si>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</si>
  <si>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</si>
  <si>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</si>
  <si>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</si>
  <si>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</si>
  <si>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</si>
  <si>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</si>
  <si>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</si>
  <si>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</si>
  <si>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</si>
  <si>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</si>
  <si>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</si>
  <si>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</si>
  <si>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</si>
  <si>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</si>
  <si>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</si>
  <si>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</si>
  <si>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</si>
  <si>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</si>
  <si>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</si>
  <si>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</si>
  <si>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</si>
  <si>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</si>
  <si>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</si>
  <si>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</si>
  <si>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</si>
  <si>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</si>
  <si>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</si>
  <si>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</si>
  <si>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</si>
  <si>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</si>
  <si>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</si>
  <si>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</si>
  <si>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</si>
  <si>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</si>
  <si>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</si>
  <si>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</si>
  <si>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</si>
  <si>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</si>
  <si>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</si>
  <si>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</si>
  <si>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</si>
  <si>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</si>
  <si>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</si>
  <si>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</si>
  <si>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</si>
  <si>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</si>
  <si>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</si>
  <si>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</si>
  <si>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</si>
  <si>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</si>
  <si>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</si>
  <si>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</si>
  <si>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</si>
  <si>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</si>
  <si>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</si>
  <si>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</si>
  <si>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</si>
  <si>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</si>
  <si>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</si>
  <si>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</si>
  <si>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</si>
  <si>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</si>
  <si>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</si>
  <si>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</si>
  <si>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</si>
  <si>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</si>
  <si>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</si>
  <si>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</si>
  <si>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</si>
  <si>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</si>
  <si>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</si>
  <si>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</si>
  <si>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</si>
  <si>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</si>
  <si>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</si>
  <si>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</si>
  <si>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</si>
  <si>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</si>
  <si>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</si>
  <si>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</si>
  <si>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</si>
  <si>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</si>
  <si>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</si>
  <si>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</si>
  <si>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</si>
  <si>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</si>
  <si>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</si>
  <si>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</si>
  <si>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</si>
  <si>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</si>
  <si>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</si>
  <si>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</si>
  <si>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</si>
  <si>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</si>
  <si>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</si>
  <si>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</si>
  <si>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</si>
  <si>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</si>
  <si>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</si>
  <si>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</si>
  <si>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</si>
  <si>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</si>
  <si>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</si>
  <si>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</si>
  <si>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</si>
  <si>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</si>
  <si>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</si>
  <si>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</si>
  <si>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</si>
  <si>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</si>
  <si>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</si>
  <si>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</si>
  <si>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</si>
  <si>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</si>
  <si>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</si>
  <si>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</si>
  <si>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</si>
  <si>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</si>
  <si>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</si>
  <si>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</si>
  <si>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</si>
  <si>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</si>
  <si>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</si>
  <si>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</si>
  <si>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</si>
  <si>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</si>
  <si>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</si>
  <si>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</si>
  <si>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</si>
  <si>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</si>
  <si>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</si>
  <si>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</si>
  <si>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</si>
  <si>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</si>
  <si>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</si>
  <si>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</si>
  <si>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</si>
  <si>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</si>
  <si>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</si>
  <si>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</si>
  <si>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</si>
  <si>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</si>
  <si>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</si>
  <si>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</si>
  <si>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</si>
  <si>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</si>
  <si>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</si>
  <si>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</si>
  <si>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</si>
  <si>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</si>
  <si>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</si>
  <si>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</si>
  <si>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</si>
  <si>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</si>
  <si>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</si>
  <si>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</si>
  <si>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</si>
  <si>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</si>
  <si>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</si>
  <si>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</si>
  <si>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</si>
  <si>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</si>
  <si>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</si>
  <si>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</si>
  <si>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</si>
  <si>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</si>
  <si>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</si>
  <si>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</si>
  <si>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</si>
  <si>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</si>
  <si>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</si>
  <si>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</si>
  <si>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</si>
  <si>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</si>
  <si>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</si>
  <si>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</si>
  <si>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</si>
  <si>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</si>
  <si>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</si>
  <si>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</si>
  <si>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</si>
  <si>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</si>
  <si>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</si>
  <si>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</si>
  <si>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</si>
  <si>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</si>
  <si>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</si>
  <si>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</si>
  <si>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</si>
  <si>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</si>
  <si>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</si>
  <si>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</si>
  <si>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</si>
  <si>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</si>
  <si>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</si>
  <si>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</si>
  <si>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</si>
  <si>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</si>
  <si>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</si>
  <si>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</si>
  <si>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</si>
  <si>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</si>
  <si>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</si>
  <si>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</si>
  <si>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</si>
  <si>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</si>
  <si>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</si>
  <si>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</si>
  <si>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</si>
  <si>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</si>
  <si>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</si>
  <si>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</si>
  <si>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</si>
  <si>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</si>
  <si>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</si>
  <si>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</si>
  <si>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</si>
  <si>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</si>
  <si>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</si>
  <si>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</si>
  <si>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</si>
  <si>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</si>
  <si>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</si>
  <si>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</si>
  <si>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</si>
  <si>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</si>
  <si>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</si>
  <si>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</si>
  <si>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</si>
  <si>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</si>
  <si>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</si>
  <si>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</si>
  <si>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</si>
  <si>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</si>
  <si>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</si>
  <si>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</si>
  <si>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</si>
  <si>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</si>
  <si>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</si>
  <si>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</si>
  <si>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</si>
  <si>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</si>
  <si>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</si>
  <si>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</si>
  <si>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</si>
  <si>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</si>
  <si>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</si>
  <si>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</si>
  <si>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</si>
  <si>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</si>
  <si>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</si>
  <si>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</si>
  <si>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</si>
  <si>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</si>
  <si>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</si>
  <si>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</si>
  <si>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</si>
  <si>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</si>
  <si>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</si>
  <si>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</si>
  <si>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</si>
  <si>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</si>
  <si>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</si>
  <si>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</si>
  <si>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</si>
  <si>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</si>
  <si>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</si>
  <si>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</si>
  <si>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</si>
  <si>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</si>
  <si>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</si>
  <si>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</si>
  <si>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</si>
  <si>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</si>
  <si>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</si>
  <si>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</si>
  <si>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</si>
  <si>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</si>
  <si>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</si>
  <si>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</si>
  <si>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</si>
  <si>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</si>
  <si>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</si>
  <si>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</si>
  <si>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</si>
  <si>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</si>
  <si>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</si>
  <si>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</si>
  <si>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</si>
  <si>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</si>
  <si>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</si>
  <si>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</si>
  <si>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</si>
  <si>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</si>
  <si>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</si>
  <si>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</si>
  <si>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</si>
  <si>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</si>
  <si>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</si>
  <si>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</si>
  <si>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</si>
  <si>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</si>
  <si>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</si>
  <si>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</si>
  <si>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</si>
  <si>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</si>
  <si>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</si>
  <si>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</si>
  <si>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</si>
  <si>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</si>
  <si>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</si>
  <si>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</si>
  <si>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</si>
  <si>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</si>
  <si>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</si>
  <si>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</si>
  <si>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</si>
  <si>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</si>
  <si>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</si>
  <si>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</si>
  <si>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</si>
  <si>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</si>
  <si>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</si>
  <si>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</si>
  <si>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</si>
  <si>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</si>
  <si>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</si>
  <si>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</si>
  <si>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</si>
  <si>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</si>
  <si>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</si>
  <si>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</si>
  <si>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</si>
  <si>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</si>
  <si>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</si>
  <si>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</si>
  <si>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</si>
  <si>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</si>
  <si>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</si>
  <si>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</si>
  <si>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</si>
  <si>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</si>
  <si>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</si>
  <si>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</si>
  <si>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</si>
  <si>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</si>
  <si>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</si>
  <si>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</si>
  <si>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</si>
  <si>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</si>
  <si>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</si>
  <si>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</si>
  <si>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</si>
  <si>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</si>
  <si>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</si>
  <si>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</si>
  <si>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</si>
  <si>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</si>
  <si>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</si>
  <si>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</si>
  <si>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</si>
  <si>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</si>
  <si>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</si>
  <si>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</si>
  <si>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</si>
  <si>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</si>
  <si>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</si>
  <si>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</si>
  <si>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</si>
  <si>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</si>
  <si>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</si>
  <si>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</si>
  <si>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</si>
  <si>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</si>
  <si>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</si>
  <si>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</si>
  <si>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</si>
  <si>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</si>
  <si>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</si>
  <si>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</si>
  <si>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</si>
  <si>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</si>
  <si>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</si>
  <si>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</si>
  <si>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</si>
  <si>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</si>
  <si>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</si>
  <si>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</si>
  <si>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</si>
  <si>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</si>
  <si>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</si>
  <si>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</si>
  <si>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</si>
  <si>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</si>
  <si>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</si>
  <si>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</si>
  <si>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</si>
  <si>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</si>
  <si>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</si>
  <si>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</si>
  <si>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</si>
  <si>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</si>
  <si>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</si>
  <si>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</si>
  <si>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</si>
  <si>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</si>
  <si>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</si>
  <si>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</si>
  <si>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</si>
  <si>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</si>
  <si>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</si>
  <si>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</si>
  <si>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</si>
  <si>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</si>
  <si>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</si>
  <si>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</si>
  <si>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</si>
  <si>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</si>
  <si>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</si>
  <si>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</si>
  <si>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</si>
  <si>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</si>
  <si>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</si>
  <si>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</si>
  <si>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</si>
  <si>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</si>
  <si>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</si>
  <si>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</si>
  <si>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</si>
  <si>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</si>
  <si>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</si>
  <si>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</si>
  <si>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</si>
  <si>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</si>
  <si>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</si>
  <si>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</si>
  <si>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</si>
  <si>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</si>
  <si>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</si>
  <si>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</si>
  <si>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</si>
  <si>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</si>
  <si>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</si>
  <si>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</si>
  <si>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</si>
  <si>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</si>
  <si>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</si>
  <si>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</si>
  <si>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</si>
  <si>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</si>
  <si>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</si>
  <si>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</si>
  <si>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</si>
  <si>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</si>
  <si>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</si>
  <si>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</si>
  <si>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</si>
  <si>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</si>
  <si>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</si>
  <si>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</si>
  <si>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</si>
  <si>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</si>
  <si>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</si>
  <si>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</si>
  <si>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</si>
  <si>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</si>
  <si>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</si>
  <si>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</si>
  <si>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</si>
  <si>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</si>
  <si>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</si>
  <si>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</si>
  <si>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</si>
  <si>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</si>
  <si>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</si>
  <si>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</si>
  <si>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</si>
  <si>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</si>
  <si>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</si>
  <si>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</si>
  <si>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</si>
  <si>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</si>
  <si>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</si>
  <si>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</si>
  <si>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</si>
  <si>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</si>
  <si>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</si>
  <si>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</si>
  <si>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</si>
  <si>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</si>
  <si>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</si>
  <si>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</si>
  <si>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</si>
  <si>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</si>
  <si>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</si>
  <si>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</si>
  <si>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</si>
  <si>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</si>
  <si>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</si>
  <si>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</si>
  <si>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</si>
  <si>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</si>
  <si>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</si>
  <si>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</si>
  <si>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</si>
  <si>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</si>
  <si>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</si>
  <si>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</si>
  <si>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</si>
  <si>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</si>
  <si>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</si>
  <si>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</si>
  <si>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</si>
  <si>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</si>
  <si>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</si>
  <si>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</si>
  <si>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</si>
  <si>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</si>
  <si>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</si>
  <si>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</si>
  <si>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</si>
  <si>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</si>
  <si>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</si>
  <si>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</si>
  <si>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</si>
  <si>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</si>
  <si>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</si>
  <si>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</si>
  <si>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</si>
  <si>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</si>
  <si>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</si>
  <si>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</si>
  <si>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</si>
  <si>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</si>
  <si>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</si>
  <si>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</si>
  <si>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</si>
  <si>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</si>
  <si>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</si>
  <si>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</si>
  <si>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</si>
  <si>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</si>
  <si>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</si>
  <si>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</si>
  <si>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</si>
  <si>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</si>
  <si>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</si>
  <si>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</si>
  <si>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</si>
  <si>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</si>
  <si>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</si>
  <si>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</si>
  <si>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</si>
  <si>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</si>
  <si>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</si>
  <si>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</si>
  <si>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</si>
  <si>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</si>
  <si>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</si>
  <si>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</si>
  <si>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</si>
  <si>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</si>
  <si>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</si>
  <si>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</si>
  <si>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</si>
  <si>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</si>
  <si>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</si>
  <si>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</si>
  <si>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</si>
  <si>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</si>
  <si>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</si>
  <si>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</si>
  <si>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</si>
  <si>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</si>
  <si>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</si>
  <si>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</si>
  <si>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</si>
  <si>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</si>
  <si>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</si>
  <si>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</si>
  <si>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</si>
  <si>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</si>
  <si>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</si>
  <si>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</si>
  <si>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</si>
  <si>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</si>
  <si>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</si>
  <si>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</si>
  <si>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</si>
  <si>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</si>
  <si>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</si>
  <si>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</si>
  <si>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</si>
  <si>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</si>
  <si>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</si>
  <si>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</si>
  <si>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</si>
  <si>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</si>
  <si>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</si>
  <si>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</si>
  <si>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</si>
  <si>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</si>
  <si>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</si>
  <si>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</si>
  <si>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</si>
  <si>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</si>
  <si>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</si>
  <si>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</si>
  <si>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</si>
  <si>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</si>
  <si>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</si>
  <si>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</si>
  <si>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</si>
  <si>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</si>
  <si>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</si>
  <si>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</si>
  <si>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</si>
  <si>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</si>
  <si>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</si>
  <si>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</si>
  <si>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</si>
  <si>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</si>
  <si>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</si>
  <si>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</si>
  <si>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</si>
  <si>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</si>
  <si>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</si>
  <si>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</si>
  <si>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</si>
  <si>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</si>
  <si>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</si>
  <si>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</si>
  <si>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</si>
  <si>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</si>
  <si>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</si>
  <si>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</si>
  <si>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</si>
  <si>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</si>
  <si>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</si>
  <si>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</si>
  <si>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</si>
  <si>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</si>
  <si>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</si>
  <si>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</si>
  <si>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</si>
  <si>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</si>
  <si>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</si>
  <si>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</si>
  <si>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</si>
  <si>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</si>
  <si>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</si>
  <si>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</si>
  <si>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</si>
  <si>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</si>
  <si>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</si>
  <si>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</si>
  <si>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</si>
  <si>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</si>
  <si>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</si>
  <si>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</si>
  <si>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</si>
  <si>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</si>
  <si>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</si>
  <si>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</si>
  <si>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</si>
  <si>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</si>
  <si>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</si>
  <si>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</si>
  <si>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</si>
  <si>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</si>
  <si>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</si>
  <si>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</si>
  <si>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</si>
  <si>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</si>
  <si>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</si>
  <si>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</si>
  <si>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</si>
  <si>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</si>
  <si>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</si>
  <si>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</si>
  <si>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</si>
  <si>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</si>
  <si>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</si>
  <si>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</si>
  <si>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</si>
  <si>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</si>
  <si>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</si>
  <si>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</si>
  <si>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</si>
  <si>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</si>
  <si>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</si>
  <si>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</si>
  <si>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</si>
  <si>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</si>
  <si>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</si>
  <si>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</si>
  <si>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</si>
  <si>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</si>
  <si>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</si>
  <si>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</si>
  <si>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</si>
  <si>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</si>
  <si>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</si>
  <si>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</si>
  <si>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</si>
  <si>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</si>
  <si>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</si>
  <si>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</si>
  <si>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</si>
  <si>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</si>
  <si>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</si>
  <si>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</si>
  <si>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</si>
  <si>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</si>
  <si>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</si>
  <si>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</si>
  <si>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</si>
  <si>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</si>
  <si>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</si>
  <si>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</si>
  <si>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</si>
  <si>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</si>
  <si>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</si>
  <si>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</si>
  <si>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</si>
  <si>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</si>
  <si>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</si>
  <si>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</si>
  <si>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</si>
  <si>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</si>
  <si>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</si>
  <si>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</si>
  <si>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</si>
  <si>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</si>
  <si>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</si>
  <si>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</si>
  <si>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</si>
  <si>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</si>
  <si>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</si>
  <si>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</si>
  <si>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</si>
  <si>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</si>
  <si>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</si>
  <si>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</si>
  <si>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</si>
  <si>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</si>
  <si>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</si>
  <si>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</si>
  <si>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</si>
  <si>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</si>
  <si>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</si>
  <si>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</si>
  <si>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</si>
  <si>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</si>
  <si>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</si>
  <si>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</si>
  <si>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</si>
  <si>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</si>
  <si>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</si>
  <si>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</si>
  <si>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</si>
  <si>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</si>
  <si>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</si>
  <si>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</si>
  <si>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</si>
  <si>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</si>
  <si>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</si>
  <si>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</si>
  <si>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</si>
  <si>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</si>
  <si>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</si>
  <si>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</si>
  <si>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</si>
  <si>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</si>
  <si>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</si>
  <si>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</si>
  <si>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</si>
  <si>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</si>
  <si>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</si>
  <si>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</si>
  <si>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</si>
  <si>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</si>
  <si>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</si>
  <si>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</si>
  <si>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</si>
  <si>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</si>
  <si>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</si>
  <si>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</si>
  <si>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</si>
  <si>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</si>
  <si>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</si>
  <si>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</si>
  <si>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</si>
  <si>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</si>
  <si>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</si>
  <si>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</si>
  <si>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</si>
  <si>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</si>
  <si>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</si>
  <si>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</si>
  <si>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</si>
  <si>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</si>
  <si>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</si>
  <si>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</si>
  <si>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</si>
  <si>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</si>
  <si>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</si>
  <si>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</si>
  <si>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</si>
  <si>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</si>
  <si>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</si>
  <si>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</si>
  <si>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</si>
  <si>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</si>
  <si>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</si>
  <si>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</si>
  <si>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</si>
  <si>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</si>
  <si>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</si>
  <si>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</si>
  <si>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</si>
  <si>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</si>
  <si>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</si>
  <si>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</si>
  <si>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</si>
  <si>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</si>
  <si>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</si>
  <si>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</si>
  <si>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</si>
  <si>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</si>
  <si>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</si>
  <si>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</si>
  <si>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</si>
  <si>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</si>
  <si>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</si>
  <si>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</si>
  <si>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</si>
  <si>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</si>
  <si>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</si>
  <si>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</si>
  <si>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</si>
  <si>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</si>
  <si>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</si>
  <si>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</si>
  <si>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</si>
  <si>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</si>
  <si>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</si>
  <si>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</si>
  <si>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</si>
  <si>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</si>
  <si>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</si>
  <si>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</si>
  <si>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</si>
  <si>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</si>
  <si>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</si>
  <si>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</si>
  <si>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</si>
  <si>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</si>
  <si>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</si>
  <si>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</si>
  <si>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</si>
  <si>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</si>
  <si>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</si>
  <si>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</si>
  <si>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</si>
  <si>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</si>
  <si>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</si>
  <si>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</si>
  <si>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</si>
  <si>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</si>
  <si>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</si>
  <si>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</si>
  <si>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</si>
  <si>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</si>
  <si>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</si>
  <si>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</si>
  <si>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</si>
  <si>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</si>
  <si>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</si>
  <si>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</si>
  <si>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</si>
  <si>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</si>
  <si>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</si>
  <si>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</si>
  <si>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</si>
  <si>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</si>
  <si>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</si>
  <si>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</si>
  <si>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</si>
  <si>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</si>
  <si>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</si>
  <si>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</si>
  <si>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</si>
  <si>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</si>
  <si>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</si>
  <si>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</si>
  <si>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</si>
  <si>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</si>
  <si>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</si>
  <si>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</si>
  <si>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</si>
  <si>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</si>
  <si>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</si>
  <si>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</si>
  <si>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</si>
  <si>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</si>
  <si>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</si>
  <si>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</si>
  <si>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</si>
  <si>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</si>
  <si>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</si>
  <si>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</si>
  <si>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</si>
  <si>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</si>
  <si>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</si>
  <si>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</si>
  <si>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</si>
  <si>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</si>
  <si>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</si>
  <si>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</si>
  <si>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</si>
  <si>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</si>
  <si>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</si>
  <si>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</si>
  <si>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</si>
  <si>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</si>
  <si>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</si>
  <si>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</si>
  <si>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</si>
  <si>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</si>
  <si>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</si>
  <si>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</si>
  <si>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</si>
  <si>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</si>
  <si>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</si>
  <si>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</si>
  <si>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</si>
  <si>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</si>
  <si>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</si>
  <si>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</si>
  <si>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</si>
  <si>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</si>
  <si>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</si>
  <si>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</si>
  <si>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</si>
  <si>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</si>
  <si>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</si>
  <si>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</si>
  <si>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</si>
  <si>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</si>
  <si>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</si>
  <si>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</si>
  <si>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</si>
  <si>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</si>
  <si>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</si>
  <si>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</si>
  <si>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</si>
  <si>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</si>
  <si>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</si>
  <si>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</si>
  <si>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</si>
  <si>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</si>
  <si>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</si>
  <si>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</si>
  <si>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</si>
  <si>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</si>
  <si>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</si>
  <si>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</si>
  <si>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</si>
  <si>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</si>
  <si>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</si>
  <si>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</si>
  <si>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</si>
  <si>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</si>
  <si>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</si>
  <si>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</si>
  <si>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</si>
  <si>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</si>
  <si>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</si>
  <si>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</si>
  <si>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</si>
  <si>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</si>
  <si>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</si>
  <si>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</si>
  <si>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</si>
  <si>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</si>
  <si>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</si>
  <si>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</si>
  <si>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</si>
  <si>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</si>
  <si>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</si>
  <si>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</si>
  <si>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</si>
  <si>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</si>
  <si>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</si>
  <si>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</si>
  <si>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</si>
  <si>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</si>
  <si>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</si>
  <si>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</si>
  <si>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</si>
  <si>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</si>
  <si>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</si>
  <si>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</si>
  <si>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</si>
  <si>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</si>
  <si>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</si>
  <si>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</si>
  <si>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</si>
  <si>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</si>
  <si>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</si>
  <si>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</si>
  <si>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</si>
  <si>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</si>
  <si>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</si>
  <si>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</si>
  <si>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</si>
  <si>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</si>
  <si>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</si>
  <si>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</si>
  <si>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</si>
  <si>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</si>
  <si>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</si>
  <si>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</si>
  <si>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</si>
  <si>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</si>
  <si>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</si>
  <si>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</si>
  <si>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</si>
  <si>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</si>
  <si>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</si>
  <si>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</si>
  <si>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</si>
  <si>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</si>
  <si>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</si>
  <si>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</si>
  <si>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</si>
  <si>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</si>
  <si>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</si>
  <si>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</si>
  <si>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</si>
  <si>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</si>
  <si>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</si>
  <si>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</si>
  <si>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</si>
  <si>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</si>
  <si>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</si>
  <si>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</si>
  <si>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</si>
  <si>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</si>
  <si>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</si>
  <si>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</si>
  <si>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</si>
  <si>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</si>
  <si>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</si>
  <si>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</si>
  <si>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</si>
  <si>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</si>
  <si>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</si>
  <si>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</si>
  <si>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</si>
  <si>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</si>
  <si>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</si>
  <si>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</si>
  <si>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</si>
  <si>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</si>
  <si>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</si>
  <si>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</si>
  <si>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</si>
  <si>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</si>
  <si>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</si>
  <si>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</si>
  <si>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</si>
  <si>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</si>
  <si>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</si>
  <si>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</si>
  <si>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</si>
  <si>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</si>
  <si>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</si>
  <si>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</si>
  <si>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</si>
  <si>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</si>
  <si>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</si>
  <si>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</si>
  <si>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</si>
  <si>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</si>
  <si>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</si>
  <si>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</si>
  <si>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</si>
  <si>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</si>
  <si>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</si>
  <si>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</si>
  <si>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</si>
  <si>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</si>
  <si>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</si>
  <si>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</si>
  <si>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</si>
  <si>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</si>
  <si>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</si>
  <si>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</si>
  <si>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</si>
  <si>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</si>
  <si>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</si>
  <si>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</si>
  <si>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</si>
  <si>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</si>
  <si>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</si>
  <si>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</si>
  <si>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</si>
  <si>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</si>
  <si>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</si>
  <si>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</si>
  <si>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</si>
  <si>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</si>
  <si>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</si>
  <si>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</si>
  <si>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</si>
  <si>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</si>
  <si>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</si>
  <si>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</si>
  <si>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</si>
  <si>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</si>
  <si>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</si>
  <si>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</si>
  <si>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</si>
  <si>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</si>
  <si>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</si>
  <si>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</si>
  <si>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</si>
  <si>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</si>
  <si>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</si>
  <si>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</si>
  <si>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</si>
  <si>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</si>
  <si>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</si>
  <si>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</si>
  <si>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</si>
  <si>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</si>
  <si>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</si>
  <si>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</si>
  <si>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</si>
  <si>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</si>
  <si>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</si>
  <si>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</si>
  <si>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</si>
  <si>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</si>
  <si>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</si>
  <si>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</si>
  <si>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</si>
  <si>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</si>
  <si>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</si>
  <si>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</si>
  <si>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</si>
  <si>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</si>
  <si>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</si>
  <si>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</si>
  <si>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</si>
  <si>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</si>
  <si>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</si>
  <si>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</si>
  <si>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</si>
  <si>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</si>
  <si>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</si>
  <si>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</si>
  <si>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</si>
  <si>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</si>
  <si>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</si>
  <si>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</si>
  <si>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</si>
  <si>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</si>
  <si>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</si>
  <si>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</si>
  <si>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</si>
  <si>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</si>
  <si>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</si>
  <si>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</si>
  <si>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</si>
  <si>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</si>
  <si>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</si>
  <si>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</si>
  <si>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</si>
  <si>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</si>
  <si>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</si>
  <si>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</si>
  <si>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</si>
  <si>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</si>
  <si>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</si>
  <si>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</si>
  <si>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</si>
  <si>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</si>
  <si>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</si>
  <si>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</si>
  <si>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</si>
  <si>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</si>
  <si>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</si>
  <si>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</si>
  <si>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</si>
  <si>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</si>
  <si>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</si>
  <si>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</si>
  <si>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</si>
  <si>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</si>
  <si>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</si>
  <si>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</si>
  <si>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</si>
  <si>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</si>
  <si>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</si>
  <si>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</si>
  <si>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</si>
  <si>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</si>
  <si>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</si>
  <si>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</si>
  <si>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</si>
  <si>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</si>
  <si>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</si>
  <si>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</si>
  <si>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</si>
  <si>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</si>
  <si>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</si>
  <si>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</si>
  <si>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</si>
  <si>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</si>
  <si>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</si>
  <si>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</si>
  <si>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</si>
  <si>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</si>
  <si>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</si>
  <si>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</si>
  <si>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</si>
  <si>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</si>
  <si>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</si>
  <si>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</si>
  <si>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</si>
  <si>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</si>
  <si>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</si>
  <si>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</si>
  <si>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</si>
  <si>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</si>
  <si>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</si>
  <si>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</si>
  <si>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</si>
  <si>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</si>
  <si>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</si>
  <si>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</si>
  <si>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</si>
  <si>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</si>
  <si>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</si>
  <si>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</si>
  <si>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</si>
  <si>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</si>
  <si>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</si>
  <si>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</si>
  <si>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</si>
  <si>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</si>
  <si>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</si>
  <si>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</si>
  <si>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</si>
  <si>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</si>
  <si>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</si>
  <si>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</si>
  <si>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</si>
  <si>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</si>
  <si>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</si>
  <si>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</si>
  <si>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</si>
  <si>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</si>
  <si>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</si>
  <si>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</si>
  <si>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</si>
  <si>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</si>
  <si>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</si>
  <si>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</si>
  <si>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</si>
  <si>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</si>
  <si>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</si>
  <si>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</si>
  <si>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</si>
  <si>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</si>
  <si>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</si>
  <si>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</si>
  <si>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</si>
  <si>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</si>
  <si>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</si>
  <si>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</si>
  <si>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</si>
  <si>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</si>
  <si>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</si>
  <si>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</si>
  <si>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</si>
  <si>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</si>
  <si>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</si>
  <si>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</si>
  <si>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</si>
  <si>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</si>
  <si>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</si>
  <si>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</si>
  <si>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</si>
  <si>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</si>
  <si>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</si>
  <si>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</si>
  <si>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</si>
  <si>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</si>
  <si>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</si>
  <si>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</si>
  <si>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</si>
  <si>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</si>
  <si>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</si>
  <si>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</si>
  <si>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</si>
  <si>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</si>
  <si>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</si>
  <si>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</si>
  <si>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</si>
  <si>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</si>
  <si>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</si>
  <si>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</si>
  <si>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</si>
  <si>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</si>
  <si>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</si>
  <si>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</si>
  <si>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</si>
  <si>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</si>
  <si>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</si>
  <si>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</si>
  <si>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</si>
  <si>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</si>
  <si>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</si>
  <si>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</si>
  <si>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</si>
  <si>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</si>
  <si>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</si>
  <si>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</si>
  <si>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</si>
  <si>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</si>
  <si>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</si>
  <si>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</si>
  <si>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</si>
  <si>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</si>
  <si>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</si>
  <si>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</si>
  <si>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</si>
  <si>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</si>
  <si>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</si>
  <si>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</si>
  <si>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</si>
  <si>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</si>
  <si>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</si>
  <si>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</si>
  <si>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</si>
  <si>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</si>
  <si>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</si>
  <si>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</si>
  <si>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</si>
  <si>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</si>
  <si>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</si>
  <si>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</si>
  <si>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</si>
  <si>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</si>
  <si>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</si>
  <si>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</si>
  <si>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</si>
  <si>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</si>
  <si>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</si>
  <si>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</si>
  <si>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</si>
  <si>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</si>
  <si>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</si>
  <si>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</si>
  <si>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</si>
  <si>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</si>
  <si>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</si>
  <si>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</si>
  <si>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</si>
  <si>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</si>
  <si>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</si>
  <si>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</si>
  <si>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</si>
  <si>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</si>
  <si>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</si>
  <si>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</si>
  <si>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</si>
  <si>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</si>
  <si>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</si>
  <si>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</si>
  <si>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</si>
  <si>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</si>
  <si>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</si>
  <si>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</si>
  <si>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</si>
  <si>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</si>
  <si>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</si>
  <si>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</si>
  <si>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</si>
  <si>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</si>
  <si>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</si>
  <si>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</si>
  <si>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</si>
  <si>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</si>
  <si>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</si>
  <si>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</si>
  <si>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</si>
  <si>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</si>
  <si>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</si>
  <si>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</si>
  <si>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</si>
  <si>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</si>
  <si>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</si>
  <si>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</si>
  <si>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</si>
  <si>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</si>
  <si>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</si>
  <si>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</si>
  <si>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</si>
  <si>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</si>
  <si>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</si>
  <si>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</si>
  <si>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</si>
  <si>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</si>
  <si>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</si>
  <si>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</si>
  <si>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</si>
  <si>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</si>
  <si>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</si>
  <si>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</si>
  <si>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</si>
  <si>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</si>
  <si>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</si>
  <si>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</si>
  <si>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</si>
  <si>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</si>
  <si>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</si>
  <si>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</si>
  <si>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</si>
  <si>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</si>
  <si>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</si>
  <si>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</si>
  <si>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</si>
  <si>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</si>
  <si>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</si>
  <si>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</si>
  <si>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</si>
  <si>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</si>
  <si>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</si>
  <si>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</si>
  <si>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</si>
  <si>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</si>
  <si>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</si>
  <si>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</si>
  <si>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</si>
  <si>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</si>
  <si>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</si>
  <si>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</si>
  <si>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</si>
  <si>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</si>
  <si>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</si>
  <si>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</si>
  <si>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</si>
  <si>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</si>
  <si>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</si>
  <si>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</si>
  <si>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</si>
  <si>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</si>
  <si>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</si>
  <si>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</si>
  <si>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</si>
  <si>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</si>
  <si>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</si>
  <si>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</si>
  <si>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</si>
  <si>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</si>
  <si>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</si>
  <si>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</si>
  <si>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</si>
  <si>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</si>
  <si>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</si>
  <si>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</si>
  <si>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</si>
  <si>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</si>
  <si>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</si>
  <si>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</si>
  <si>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</si>
  <si>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</si>
  <si>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</si>
  <si>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</si>
  <si>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</si>
  <si>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</si>
  <si>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</si>
  <si>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</si>
  <si>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</si>
  <si>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</si>
  <si>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</si>
  <si>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</si>
  <si>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</si>
  <si>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</si>
  <si>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</si>
  <si>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</si>
  <si>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</si>
  <si>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</si>
  <si>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</si>
  <si>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</si>
  <si>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</si>
  <si>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</si>
  <si>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</si>
  <si>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</si>
  <si>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</si>
  <si>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</si>
  <si>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</si>
  <si>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</si>
  <si>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</si>
  <si>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</si>
  <si>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</si>
  <si>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</si>
  <si>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</si>
  <si>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</si>
  <si>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</si>
  <si>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</si>
  <si>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</si>
  <si>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</si>
  <si>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</si>
  <si>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</si>
  <si>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</si>
  <si>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</si>
  <si>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</si>
  <si>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</si>
  <si>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</si>
  <si>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</si>
  <si>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</si>
  <si>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</si>
  <si>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</si>
  <si>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</si>
  <si>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</si>
  <si>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</si>
  <si>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</si>
  <si>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</si>
  <si>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</si>
  <si>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</si>
  <si>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</si>
  <si>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</si>
  <si>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</si>
  <si>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</si>
  <si>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</si>
  <si>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</si>
  <si>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</si>
  <si>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</si>
  <si>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</si>
  <si>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</si>
  <si>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</si>
  <si>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</si>
  <si>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</si>
  <si>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</si>
  <si>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</si>
  <si>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</si>
  <si>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</si>
  <si>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</si>
  <si>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</si>
  <si>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</si>
  <si>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</si>
  <si>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</si>
  <si>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</si>
  <si>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</si>
  <si>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</si>
  <si>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</si>
  <si>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</si>
  <si>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</si>
  <si>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</si>
  <si>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</si>
  <si>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</si>
  <si>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</si>
  <si>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</si>
  <si>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</si>
  <si>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</si>
  <si>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</si>
  <si>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</si>
  <si>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</si>
  <si>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</si>
  <si>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</si>
  <si>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</si>
  <si>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</si>
  <si>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</si>
  <si>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</si>
  <si>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</si>
  <si>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</si>
  <si>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</si>
  <si>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</si>
  <si>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</si>
  <si>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</si>
  <si>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</si>
  <si>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</si>
  <si>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</si>
  <si>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</si>
  <si>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</si>
  <si>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</si>
  <si>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</si>
  <si>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</si>
  <si>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</si>
  <si>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</si>
  <si>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</si>
  <si>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</si>
  <si>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</si>
  <si>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</si>
  <si>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</si>
  <si>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</si>
  <si>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</si>
  <si>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</si>
  <si>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</si>
  <si>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</si>
  <si>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</si>
  <si>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</si>
  <si>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</si>
  <si>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</si>
  <si>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</si>
  <si>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</si>
  <si>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</si>
  <si>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</si>
  <si>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</si>
  <si>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</si>
  <si>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</si>
  <si>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</si>
  <si>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</si>
  <si>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</si>
  <si>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</si>
  <si>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</si>
  <si>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</si>
  <si>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</si>
  <si>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</si>
  <si>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</si>
  <si>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</si>
  <si>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</si>
  <si>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</si>
  <si>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</si>
  <si>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</si>
  <si>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</si>
  <si>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</si>
  <si>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</si>
  <si>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</si>
  <si>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</si>
  <si>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</si>
  <si>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</si>
  <si>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</si>
  <si>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</si>
  <si>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</si>
  <si>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</si>
  <si>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</si>
  <si>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</si>
  <si>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</si>
  <si>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</si>
  <si>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</si>
  <si>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</si>
  <si>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</si>
  <si>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</si>
  <si>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</si>
  <si>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</si>
  <si>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</si>
  <si>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</si>
  <si>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</si>
  <si>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</si>
  <si>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</si>
  <si>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</si>
  <si>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</si>
  <si>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</si>
  <si>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</si>
  <si>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</si>
  <si>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</si>
  <si>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</si>
  <si>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</si>
  <si>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</si>
  <si>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</si>
  <si>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</si>
  <si>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</si>
  <si>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</si>
  <si>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</si>
  <si>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</si>
  <si>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</si>
  <si>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</si>
  <si>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</si>
  <si>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</si>
  <si>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</si>
  <si>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</si>
  <si>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</si>
  <si>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</si>
  <si>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</si>
  <si>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</si>
  <si>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</si>
  <si>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</si>
  <si>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</si>
  <si>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</si>
  <si>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</si>
  <si>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</si>
  <si>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</si>
  <si>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</si>
  <si>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</si>
  <si>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</si>
  <si>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</si>
  <si>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</si>
  <si>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</si>
  <si>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</si>
  <si>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</si>
  <si>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</si>
  <si>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</si>
  <si>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</si>
  <si>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</si>
  <si>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</si>
  <si>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</si>
  <si>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</si>
  <si>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</si>
  <si>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</si>
  <si>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</si>
  <si>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</si>
  <si>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</si>
  <si>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</si>
  <si>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</si>
  <si>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</si>
  <si>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</si>
  <si>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</si>
  <si>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</si>
  <si>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</si>
  <si>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</si>
  <si>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</si>
  <si>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</si>
  <si>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</si>
  <si>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</si>
  <si>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</si>
  <si>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</si>
  <si>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</si>
  <si>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</si>
  <si>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</si>
  <si>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</si>
  <si>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</si>
  <si>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</si>
  <si>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</si>
  <si>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</si>
  <si>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</si>
  <si>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</si>
  <si>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</si>
  <si>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</si>
  <si>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</si>
  <si>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</si>
  <si>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</si>
  <si>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</si>
  <si>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</si>
  <si>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</si>
  <si>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</si>
  <si>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</si>
  <si>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</si>
  <si>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</si>
  <si>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</si>
  <si>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</si>
  <si>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</si>
  <si>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</si>
  <si>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</si>
  <si>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</si>
  <si>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</si>
  <si>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</si>
  <si>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</si>
  <si>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</si>
  <si>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</si>
  <si>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</si>
  <si>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</si>
  <si>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</si>
  <si>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</si>
  <si>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</si>
  <si>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</si>
  <si>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</si>
  <si>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</si>
  <si>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</si>
  <si>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</si>
  <si>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</si>
  <si>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</si>
  <si>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</si>
  <si>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</si>
  <si>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</si>
  <si>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</si>
  <si>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</si>
  <si>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</si>
  <si>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</si>
  <si>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</si>
  <si>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</si>
  <si>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</si>
  <si>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</si>
  <si>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</si>
  <si>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</si>
  <si>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</si>
  <si>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</si>
  <si>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</si>
  <si>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</si>
  <si>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</si>
  <si>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</si>
  <si>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</si>
  <si>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</si>
  <si>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</si>
  <si>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</si>
  <si>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</si>
  <si>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</si>
  <si>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</si>
  <si>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</si>
  <si>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</si>
  <si>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</si>
  <si>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</si>
  <si>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</si>
  <si>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</si>
  <si>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</si>
  <si>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</si>
  <si>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</si>
  <si>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</si>
  <si>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</si>
  <si>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</si>
  <si>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</si>
  <si>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</si>
  <si>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</si>
  <si>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</si>
  <si>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</si>
  <si>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</si>
  <si>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</si>
  <si>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</si>
  <si>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</si>
  <si>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</si>
  <si>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</si>
  <si>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</si>
  <si>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</si>
  <si>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</si>
  <si>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</si>
  <si>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</si>
  <si>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</si>
  <si>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</si>
  <si>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</si>
  <si>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</si>
  <si>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</si>
  <si>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</si>
  <si>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</si>
  <si>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</si>
  <si>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</si>
  <si>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</si>
  <si>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</si>
  <si>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</si>
  <si>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</si>
  <si>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</si>
  <si>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</si>
  <si>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</si>
  <si>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</si>
  <si>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</si>
  <si>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</si>
  <si>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</si>
  <si>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</si>
  <si>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</si>
  <si>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</si>
  <si>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</si>
  <si>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</si>
  <si>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</si>
  <si>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</si>
  <si>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</si>
  <si>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</si>
  <si>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</si>
  <si>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</si>
  <si>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</si>
  <si>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</si>
  <si>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</si>
  <si>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</si>
  <si>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</si>
  <si>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</si>
  <si>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</si>
  <si>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</si>
  <si>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</si>
  <si>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</si>
  <si>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</si>
  <si>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</si>
  <si>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</si>
  <si>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</si>
  <si>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</si>
  <si>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</si>
  <si>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</si>
  <si>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</si>
  <si>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</si>
  <si>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</si>
  <si>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</si>
  <si>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</si>
  <si>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</si>
  <si>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</si>
  <si>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</si>
  <si>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</si>
  <si>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</si>
  <si>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</si>
  <si>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</si>
  <si>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</si>
  <si>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</si>
  <si>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</si>
  <si>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</si>
  <si>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</si>
  <si>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</si>
  <si>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</si>
  <si>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</si>
  <si>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</si>
  <si>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</si>
  <si>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</si>
  <si>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</si>
  <si>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</si>
  <si>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</si>
  <si>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</si>
  <si>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</si>
  <si>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</si>
  <si>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</si>
  <si>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</si>
  <si>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</si>
  <si>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</si>
  <si>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</si>
  <si>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</si>
  <si>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</si>
  <si>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</si>
  <si>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</si>
  <si>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</si>
  <si>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</si>
  <si>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</si>
  <si>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</si>
  <si>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</si>
  <si>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</si>
  <si>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</si>
  <si>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</si>
  <si>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</si>
  <si>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</si>
  <si>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</si>
  <si>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</si>
  <si>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</si>
  <si>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</si>
  <si>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</si>
  <si>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</si>
  <si>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</si>
  <si>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</si>
  <si>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</si>
  <si>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</si>
  <si>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</si>
  <si>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</si>
  <si>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</si>
  <si>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</si>
  <si>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</si>
  <si>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</si>
  <si>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</si>
  <si>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</si>
  <si>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</si>
  <si>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</si>
  <si>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</si>
  <si>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</si>
  <si>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</si>
  <si>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</si>
  <si>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</si>
  <si>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</si>
  <si>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</si>
  <si>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</si>
  <si>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</si>
  <si>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</si>
  <si>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</si>
  <si>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</si>
  <si>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</si>
  <si>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</si>
  <si>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</si>
  <si>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</si>
  <si>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</si>
  <si>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</si>
  <si>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</si>
  <si>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</si>
  <si>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</si>
  <si>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</si>
  <si>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</si>
  <si>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</si>
  <si>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</si>
  <si>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</si>
  <si>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</si>
  <si>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</si>
  <si>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</si>
  <si>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</si>
  <si>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</si>
  <si>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</si>
  <si>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</si>
  <si>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</si>
  <si>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</si>
  <si>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</si>
  <si>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</si>
  <si>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</si>
  <si>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</si>
  <si>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</si>
  <si>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</si>
  <si>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</si>
  <si>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</si>
  <si>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</si>
  <si>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</si>
  <si>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</si>
  <si>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</si>
  <si>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</si>
  <si>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</si>
  <si>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</si>
  <si>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</si>
  <si>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</si>
  <si>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</si>
  <si>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</si>
  <si>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</si>
  <si>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</si>
  <si>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</si>
  <si>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</si>
  <si>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</si>
  <si>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</si>
  <si>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</si>
  <si>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</si>
  <si>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</si>
  <si>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</si>
  <si>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</si>
  <si>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</si>
  <si>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</si>
  <si>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</si>
  <si>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</si>
  <si>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</si>
  <si>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</si>
  <si>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</si>
  <si>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</si>
  <si>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</si>
  <si>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</si>
  <si>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</si>
  <si>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</si>
  <si>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</si>
  <si>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</si>
  <si>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</si>
  <si>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</si>
  <si>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</si>
  <si>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</si>
  <si>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</si>
  <si>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</si>
  <si>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</si>
  <si>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</si>
  <si>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</si>
  <si>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</si>
  <si>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</si>
  <si>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</si>
  <si>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</si>
  <si>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</si>
  <si>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</si>
  <si>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</si>
  <si>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</si>
  <si>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</si>
  <si>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</si>
  <si>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</si>
  <si>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</si>
  <si>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</si>
  <si>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</si>
  <si>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</si>
  <si>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</si>
  <si>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</si>
  <si>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</si>
  <si>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</si>
  <si>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</si>
  <si>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</si>
  <si>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</si>
  <si>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</si>
  <si>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</si>
  <si>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</si>
  <si>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</si>
  <si>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</si>
  <si>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</si>
  <si>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</si>
  <si>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</si>
  <si>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</si>
  <si>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</si>
  <si>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</si>
  <si>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</si>
  <si>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</si>
  <si>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</si>
  <si>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</si>
  <si>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</si>
  <si>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</si>
  <si>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</si>
  <si>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</si>
  <si>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</si>
  <si>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</si>
  <si>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</si>
  <si>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</si>
  <si>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</si>
  <si>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</si>
  <si>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</si>
  <si>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</si>
  <si>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</si>
  <si>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</si>
  <si>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</si>
  <si>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</si>
  <si>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</si>
  <si>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</si>
  <si>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</si>
  <si>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</si>
  <si>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</si>
  <si>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</si>
  <si>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</si>
  <si>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</si>
  <si>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</si>
  <si>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</si>
  <si>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</si>
  <si>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</si>
  <si>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</si>
  <si>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</si>
  <si>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</si>
  <si>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</si>
  <si>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</si>
  <si>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</si>
  <si>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</si>
  <si>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</si>
  <si>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</si>
  <si>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</si>
  <si>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</si>
  <si>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</si>
  <si>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</si>
  <si>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</si>
  <si>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</si>
  <si>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</si>
  <si>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</si>
  <si>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</si>
  <si>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</si>
  <si>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</si>
  <si>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</si>
  <si>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</si>
  <si>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</si>
  <si>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</si>
  <si>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</si>
  <si>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</si>
  <si>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</si>
  <si>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</si>
  <si>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</si>
  <si>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</si>
  <si>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</si>
  <si>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</si>
  <si>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</si>
  <si>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</si>
  <si>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</si>
  <si>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</si>
  <si>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</si>
  <si>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</si>
  <si>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</si>
  <si>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</si>
  <si>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</si>
  <si>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</si>
  <si>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</si>
  <si>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</si>
  <si>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</si>
  <si>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</si>
  <si>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</si>
  <si>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</si>
  <si>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</si>
  <si>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</si>
  <si>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</si>
  <si>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</si>
  <si>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</si>
  <si>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</si>
  <si>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</si>
  <si>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</si>
  <si>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</si>
  <si>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</si>
  <si>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</si>
  <si>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</si>
  <si>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</si>
  <si>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</si>
  <si>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</si>
  <si>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</si>
  <si>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</si>
  <si>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</si>
  <si>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</si>
  <si>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</si>
  <si>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</si>
  <si>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</si>
  <si>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</si>
  <si>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</si>
  <si>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</si>
  <si>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</si>
  <si>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</si>
  <si>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</si>
  <si>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</si>
  <si>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</si>
  <si>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</si>
  <si>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</si>
  <si>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</si>
  <si>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</si>
  <si>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</si>
  <si>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</si>
  <si>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</si>
  <si>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</si>
  <si>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</si>
  <si>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</si>
  <si>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</si>
  <si>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</si>
  <si>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</si>
  <si>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</si>
  <si>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</si>
  <si>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</si>
  <si>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</si>
  <si>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</si>
  <si>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</si>
  <si>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</si>
  <si>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</si>
  <si>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</si>
  <si>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</si>
  <si>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</si>
  <si>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</si>
  <si>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</si>
  <si>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</si>
  <si>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</si>
  <si>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</si>
  <si>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</si>
  <si>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</si>
  <si>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</si>
  <si>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</si>
  <si>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</si>
  <si>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</si>
  <si>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</si>
  <si>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</si>
  <si>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</si>
  <si>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</si>
  <si>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</si>
  <si>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</si>
  <si>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</si>
  <si>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</si>
  <si>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</si>
  <si>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</si>
  <si>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</si>
  <si>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</si>
  <si>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</si>
  <si>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</si>
  <si>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</si>
  <si>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</si>
  <si>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</si>
  <si>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</si>
  <si>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</si>
  <si>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</si>
  <si>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</si>
  <si>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</si>
  <si>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</si>
  <si>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</si>
  <si>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</si>
  <si>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</si>
  <si>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</si>
  <si>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</si>
  <si>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</si>
  <si>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</si>
  <si>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</si>
  <si>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</si>
  <si>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</si>
  <si>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</si>
  <si>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</si>
  <si>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</si>
  <si>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</si>
  <si>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</si>
  <si>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</si>
  <si>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</si>
  <si>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</si>
  <si>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</si>
  <si>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</si>
  <si>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</si>
  <si>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</si>
  <si>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</si>
  <si>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</si>
  <si>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</si>
  <si>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</si>
  <si>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</si>
  <si>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</si>
  <si>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</si>
  <si>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</si>
  <si>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</si>
  <si>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</si>
  <si>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</si>
  <si>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</si>
  <si>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</si>
  <si>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</si>
  <si>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</si>
  <si>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</si>
  <si>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</si>
  <si>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</si>
  <si>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</si>
  <si>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</si>
  <si>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</si>
  <si>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</si>
  <si>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</si>
  <si>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</si>
  <si>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</si>
  <si>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</si>
  <si>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</si>
  <si>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</si>
  <si>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</si>
  <si>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</si>
  <si>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</si>
  <si>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</si>
  <si>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</si>
  <si>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</si>
  <si>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</si>
  <si>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</si>
  <si>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</si>
  <si>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</si>
  <si>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</si>
  <si>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</si>
  <si>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</si>
  <si>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</si>
  <si>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</si>
  <si>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</si>
  <si>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</si>
  <si>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</si>
  <si>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</si>
  <si>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</si>
  <si>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</si>
  <si>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</si>
  <si>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</si>
  <si>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</si>
  <si>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</si>
  <si>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</si>
  <si>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</si>
  <si>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</si>
  <si>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</si>
  <si>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</si>
  <si>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</si>
  <si>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</si>
  <si>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</si>
  <si>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</si>
  <si>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</si>
  <si>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</si>
  <si>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</si>
  <si>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</si>
  <si>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</si>
  <si>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</si>
  <si>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</si>
  <si>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</si>
  <si>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</si>
  <si>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</si>
  <si>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</si>
  <si>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</si>
  <si>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</si>
  <si>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</si>
  <si>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</si>
  <si>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</si>
  <si>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</si>
  <si>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</si>
  <si>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</si>
  <si>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</si>
  <si>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</si>
  <si>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</si>
  <si>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</si>
  <si>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</si>
  <si>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</si>
  <si>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</si>
  <si>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</si>
  <si>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</si>
  <si>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</si>
  <si>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</si>
  <si>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</si>
  <si>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</si>
  <si>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</si>
  <si>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</si>
  <si>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</si>
  <si>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</si>
  <si>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</si>
  <si>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</si>
  <si>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</si>
  <si>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</si>
  <si>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</si>
  <si>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</si>
  <si>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</si>
  <si>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</si>
  <si>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</si>
  <si>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</si>
  <si>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</si>
  <si>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</si>
  <si>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</si>
  <si>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</si>
  <si>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</si>
  <si>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</si>
  <si>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</si>
  <si>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</si>
  <si>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</si>
  <si>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</si>
  <si>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</si>
  <si>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</si>
  <si>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</si>
  <si>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</si>
  <si>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</si>
  <si>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</si>
  <si>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</si>
  <si>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</si>
  <si>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</si>
  <si>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</si>
  <si>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</si>
  <si>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</si>
  <si>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</si>
  <si>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</si>
  <si>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</si>
  <si>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</si>
  <si>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</si>
  <si>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</si>
  <si>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</si>
  <si>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</si>
  <si>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</si>
  <si>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</si>
  <si>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</si>
  <si>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</si>
  <si>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</si>
  <si>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</si>
  <si>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</si>
  <si>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</si>
  <si>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</si>
  <si>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</si>
  <si>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</si>
  <si>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</si>
  <si>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</si>
  <si>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</si>
  <si>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</si>
  <si>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</si>
  <si>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</si>
  <si>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</si>
  <si>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</si>
  <si>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</si>
  <si>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</si>
  <si>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</si>
  <si>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</si>
  <si>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</si>
  <si>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</si>
  <si>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</si>
  <si>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</si>
  <si>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</si>
  <si>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</si>
  <si>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</si>
  <si>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</si>
  <si>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</si>
  <si>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</si>
  <si>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</si>
  <si>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</si>
  <si>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</si>
  <si>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</si>
  <si>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</si>
  <si>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</si>
  <si>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</si>
  <si>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</si>
  <si>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</si>
  <si>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</si>
  <si>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</si>
  <si>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</si>
  <si>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</si>
  <si>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</si>
  <si>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</si>
  <si>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</si>
  <si>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</si>
  <si>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</si>
  <si>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</si>
  <si>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</si>
  <si>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</si>
  <si>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</si>
  <si>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</si>
  <si>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</si>
  <si>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</si>
  <si>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</si>
  <si>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</si>
  <si>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</si>
  <si>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</si>
  <si>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</si>
  <si>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</si>
  <si>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</si>
  <si>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</si>
  <si>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</si>
  <si>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</si>
  <si>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</si>
  <si>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</si>
  <si>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</si>
  <si>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</si>
  <si>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</si>
  <si>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</si>
  <si>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</si>
  <si>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</si>
  <si>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</si>
  <si>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</si>
  <si>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</si>
  <si>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</si>
  <si>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</si>
  <si>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</si>
  <si>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</si>
  <si>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</si>
  <si>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</si>
  <si>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</si>
  <si>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</si>
  <si>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</si>
  <si>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</si>
  <si>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</si>
  <si>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</si>
  <si>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</si>
  <si>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</si>
  <si>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</si>
  <si>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</si>
  <si>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</si>
  <si>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</si>
  <si>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</si>
  <si>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</si>
  <si>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</si>
  <si>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</si>
  <si>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</si>
  <si>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</si>
  <si>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</si>
  <si>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</si>
  <si>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</si>
  <si>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</si>
  <si>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</si>
  <si>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</si>
  <si>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</si>
  <si>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</si>
  <si>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</si>
  <si>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</si>
  <si>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</si>
  <si>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</si>
  <si>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</si>
  <si>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</si>
  <si>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</si>
  <si>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</si>
  <si>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</si>
  <si>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</si>
  <si>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</si>
  <si>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</si>
  <si>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</si>
  <si>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</si>
  <si>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</si>
  <si>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</si>
  <si>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</si>
  <si>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</si>
  <si>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</si>
  <si>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</si>
  <si>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</si>
  <si>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</si>
  <si>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</si>
  <si>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</si>
  <si>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</si>
  <si>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</si>
  <si>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</si>
  <si>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</si>
  <si>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</si>
  <si>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</si>
  <si>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</si>
  <si>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</si>
  <si>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</si>
  <si>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</si>
  <si>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</si>
  <si>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</si>
  <si>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</si>
  <si>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</si>
  <si>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</si>
  <si>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</si>
  <si>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</si>
  <si>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</si>
  <si>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</si>
  <si>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</si>
  <si>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</si>
  <si>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</si>
  <si>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</si>
  <si>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</si>
  <si>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</si>
  <si>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</si>
  <si>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</si>
  <si>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</si>
  <si>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</si>
  <si>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</si>
  <si>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</si>
  <si>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</si>
  <si>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</si>
  <si>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</si>
  <si>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</si>
  <si>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</si>
  <si>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</si>
  <si>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</si>
  <si>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</si>
  <si>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</si>
  <si>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</si>
  <si>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</si>
  <si>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</si>
  <si>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</si>
  <si>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</si>
  <si>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</si>
  <si>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</si>
  <si>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</si>
  <si>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</si>
  <si>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</si>
  <si>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</si>
  <si>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</si>
  <si>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</si>
  <si>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</si>
  <si>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</si>
  <si>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</si>
  <si>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</si>
  <si>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</si>
  <si>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</si>
  <si>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</si>
  <si>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</si>
  <si>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</si>
  <si>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</si>
  <si>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</si>
  <si>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</si>
  <si>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</si>
  <si>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</si>
  <si>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</si>
  <si>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</si>
  <si>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</si>
  <si>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</si>
  <si>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</si>
  <si>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</si>
  <si>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</si>
  <si>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</si>
  <si>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</si>
  <si>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</si>
  <si>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</si>
  <si>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</si>
  <si>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</si>
  <si>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</si>
  <si>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</si>
  <si>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</si>
  <si>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</si>
  <si>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</si>
  <si>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</si>
  <si>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</si>
  <si>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</si>
  <si>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</si>
  <si>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</si>
  <si>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</si>
  <si>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</si>
  <si>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</si>
  <si>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</si>
  <si>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</si>
  <si>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</si>
  <si>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</si>
  <si>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</si>
  <si>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</si>
  <si>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</si>
  <si>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</si>
  <si>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</si>
  <si>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</si>
  <si>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</si>
  <si>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</si>
  <si>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</si>
  <si>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</si>
  <si>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</si>
  <si>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</si>
  <si>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</si>
  <si>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</si>
  <si>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</si>
  <si>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</si>
  <si>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</si>
  <si>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</si>
  <si>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</si>
  <si>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</si>
  <si>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</si>
  <si>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</si>
  <si>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</si>
  <si>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</si>
  <si>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</si>
  <si>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</si>
  <si>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</si>
  <si>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</si>
  <si>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</si>
  <si>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</si>
  <si>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</si>
  <si>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</si>
  <si>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</si>
  <si>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</si>
  <si>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</si>
  <si>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</si>
  <si>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</si>
  <si>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</si>
  <si>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</si>
  <si>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</si>
  <si>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</si>
  <si>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</si>
  <si>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</si>
  <si>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</si>
  <si>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</si>
  <si>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</si>
  <si>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</si>
  <si>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</si>
  <si>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</si>
  <si>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</si>
  <si>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</si>
  <si>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</si>
  <si>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</si>
  <si>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</si>
  <si>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</si>
  <si>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</si>
  <si>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</si>
  <si>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</si>
  <si>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</si>
  <si>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</si>
  <si>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</si>
  <si>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</si>
  <si>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</si>
  <si>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</si>
  <si>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</si>
  <si>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</si>
  <si>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</si>
  <si>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</si>
  <si>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</si>
  <si>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</si>
  <si>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</si>
  <si>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</si>
  <si>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</si>
  <si>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</si>
  <si>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</si>
  <si>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</si>
  <si>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</si>
  <si>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</si>
  <si>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</si>
  <si>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</si>
  <si>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</si>
  <si>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</si>
  <si>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</si>
  <si>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</si>
  <si>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</si>
  <si>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</si>
  <si>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</si>
  <si>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</si>
  <si>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</si>
  <si>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</si>
  <si>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</si>
  <si>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</si>
  <si>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</si>
  <si>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</si>
  <si>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</si>
  <si>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</si>
  <si>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</si>
  <si>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</si>
  <si>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</si>
  <si>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</si>
  <si>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</si>
  <si>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</si>
  <si>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</si>
  <si>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</si>
  <si>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</si>
  <si>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</si>
  <si>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</si>
  <si>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</si>
  <si>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</si>
  <si>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</si>
  <si>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</si>
  <si>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</si>
  <si>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</si>
  <si>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</si>
  <si>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</si>
  <si>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</si>
  <si>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</si>
  <si>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</si>
  <si>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</si>
  <si>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</si>
  <si>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</si>
  <si>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</si>
  <si>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</si>
  <si>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</si>
  <si>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</si>
  <si>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</si>
  <si>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</si>
  <si>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</si>
  <si>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</si>
  <si>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</si>
  <si>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</si>
  <si>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</si>
  <si>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</si>
  <si>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</si>
  <si>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</si>
  <si>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</si>
  <si>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</si>
  <si>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</si>
  <si>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</si>
  <si>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</si>
  <si>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</si>
  <si>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</si>
  <si>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</si>
  <si>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</si>
  <si>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</si>
  <si>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</si>
  <si>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</si>
  <si>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</si>
  <si>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</si>
  <si>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</si>
  <si>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</si>
  <si>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</si>
  <si>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</si>
  <si>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</si>
  <si>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</si>
  <si>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</si>
  <si>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</si>
  <si>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</si>
  <si>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</si>
  <si>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</si>
  <si>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</si>
  <si>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</si>
  <si>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</si>
  <si>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</si>
  <si>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</si>
  <si>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</si>
  <si>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</si>
  <si>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</si>
  <si>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</si>
  <si>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</si>
  <si>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</si>
  <si>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</si>
  <si>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</si>
  <si>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</si>
  <si>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</si>
  <si>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</si>
  <si>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</si>
  <si>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</si>
  <si>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</si>
  <si>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</si>
  <si>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</si>
  <si>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</si>
  <si>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</si>
  <si>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</si>
  <si>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</si>
  <si>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</si>
  <si>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</si>
  <si>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</si>
  <si>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</si>
  <si>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</si>
  <si>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</si>
  <si>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</si>
  <si>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</si>
  <si>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</si>
  <si>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</si>
  <si>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</si>
  <si>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</si>
  <si>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</si>
  <si>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</si>
  <si>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</si>
  <si>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</si>
  <si>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</si>
  <si>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</si>
  <si>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</si>
  <si>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</si>
  <si>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</si>
  <si>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</si>
  <si>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</si>
  <si>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</si>
  <si>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</si>
  <si>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</si>
  <si>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</si>
  <si>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</si>
  <si>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</si>
  <si>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</si>
  <si>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</si>
  <si>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</si>
  <si>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</si>
  <si>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</si>
  <si>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</si>
  <si>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</si>
  <si>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</si>
  <si>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</si>
  <si>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</si>
  <si>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</si>
  <si>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</si>
  <si>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</si>
  <si>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</si>
  <si>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</si>
  <si>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</si>
  <si>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</si>
  <si>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</si>
  <si>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</si>
  <si>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</si>
  <si>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</si>
  <si>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</si>
  <si>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</si>
  <si>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</si>
  <si>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</si>
  <si>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</si>
  <si>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</si>
  <si>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</si>
  <si>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</si>
  <si>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</si>
  <si>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</si>
  <si>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</si>
  <si>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</si>
  <si>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</si>
  <si>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</si>
  <si>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</si>
  <si>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</si>
  <si>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</si>
  <si>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</si>
  <si>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</si>
  <si>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</si>
  <si>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</si>
  <si>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</si>
  <si>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</si>
  <si>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</si>
  <si>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</si>
  <si>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</si>
  <si>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</si>
  <si>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</si>
  <si>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</si>
  <si>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</si>
  <si>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</si>
  <si>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</si>
  <si>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</si>
  <si>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</si>
  <si>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</si>
  <si>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</si>
  <si>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</si>
  <si>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</si>
  <si>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</si>
  <si>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</si>
  <si>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</si>
  <si>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</si>
  <si>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</si>
  <si>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</si>
  <si>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</si>
  <si>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</si>
  <si>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</si>
  <si>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</si>
  <si>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</si>
  <si>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</si>
  <si>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</si>
  <si>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</si>
  <si>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</si>
  <si>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</si>
  <si>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</si>
  <si>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</si>
  <si>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</si>
  <si>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</si>
  <si>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</si>
  <si>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</si>
  <si>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</si>
  <si>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</si>
  <si>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</si>
  <si>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</si>
  <si>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</si>
  <si>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</si>
  <si>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</si>
  <si>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</si>
  <si>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</si>
  <si>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</si>
  <si>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</si>
  <si>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</si>
  <si>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</si>
  <si>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</si>
  <si>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</si>
  <si>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</si>
  <si>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</si>
  <si>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</si>
  <si>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</si>
  <si>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</si>
  <si>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</si>
  <si>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</si>
  <si>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</si>
  <si>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</si>
  <si>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</si>
  <si>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</si>
  <si>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</si>
  <si>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</si>
  <si>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</si>
  <si>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</si>
  <si>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</si>
  <si>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</si>
  <si>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</si>
  <si>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</si>
  <si>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</si>
  <si>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</si>
  <si>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</si>
  <si>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</si>
  <si>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</si>
  <si>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</si>
  <si>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</si>
  <si>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</si>
  <si>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</si>
  <si>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</si>
  <si>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</si>
  <si>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</si>
  <si>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</si>
  <si>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</si>
  <si>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</si>
  <si>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</si>
  <si>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</si>
  <si>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</si>
  <si>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</si>
  <si>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</si>
  <si>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</si>
  <si>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</si>
  <si>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</si>
  <si>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</si>
  <si>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</si>
  <si>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</si>
  <si>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</si>
  <si>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</si>
  <si>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</si>
  <si>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</si>
  <si>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</si>
  <si>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</si>
  <si>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</si>
  <si>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</si>
  <si>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</si>
  <si>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</si>
  <si>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</si>
  <si>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</si>
  <si>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</si>
  <si>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</si>
  <si>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</si>
  <si>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</si>
  <si>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</si>
  <si>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</si>
  <si>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</si>
  <si>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</si>
  <si>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</si>
  <si>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</si>
  <si>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</si>
  <si>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</si>
  <si>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</si>
  <si>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</si>
  <si>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</si>
  <si>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</si>
  <si>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</si>
  <si>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</si>
  <si>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</si>
  <si>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</si>
  <si>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</si>
  <si>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</si>
  <si>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</si>
  <si>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</si>
  <si>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</si>
  <si>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</si>
  <si>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</si>
  <si>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</si>
  <si>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</si>
  <si>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</si>
  <si>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</si>
  <si>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</si>
  <si>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</si>
  <si>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</si>
  <si>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</si>
  <si>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</si>
  <si>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</si>
  <si>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</si>
  <si>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</si>
  <si>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</si>
  <si>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</si>
  <si>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</si>
  <si>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</si>
  <si>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</si>
  <si>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</si>
  <si>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</si>
  <si>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</si>
  <si>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</si>
  <si>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</si>
  <si>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</si>
  <si>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</si>
  <si>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</si>
  <si>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</si>
  <si>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</si>
  <si>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</si>
  <si>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</si>
  <si>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</si>
  <si>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</si>
  <si>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</si>
  <si>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</si>
  <si>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</si>
  <si>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</si>
  <si>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</si>
  <si>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</si>
  <si>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</si>
  <si>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</si>
  <si>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</si>
  <si>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</si>
  <si>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</si>
  <si>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</si>
  <si>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</si>
  <si>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</si>
  <si>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</si>
  <si>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</si>
  <si>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</si>
  <si>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</si>
  <si>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</si>
  <si>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</si>
  <si>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</si>
  <si>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</si>
  <si>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</si>
  <si>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</si>
  <si>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</si>
  <si>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</si>
  <si>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</si>
  <si>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</si>
  <si>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</si>
  <si>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</si>
  <si>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</si>
  <si>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</si>
  <si>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</si>
  <si>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</si>
  <si>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</si>
  <si>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</si>
  <si>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</si>
  <si>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</si>
  <si>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</si>
  <si>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</si>
  <si>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</si>
  <si>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</si>
  <si>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</si>
  <si>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</si>
  <si>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</si>
  <si>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</si>
  <si>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</si>
  <si>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</si>
  <si>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</si>
  <si>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</si>
  <si>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</si>
  <si>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</si>
  <si>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</si>
  <si>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</si>
  <si>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</si>
  <si>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</si>
  <si>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</si>
  <si>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</si>
  <si>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</si>
  <si>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</si>
  <si>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</si>
  <si>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</si>
  <si>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</si>
  <si>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</si>
  <si>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</si>
  <si>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</si>
  <si>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</si>
  <si>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</si>
  <si>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</si>
  <si>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</si>
  <si>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</si>
  <si>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</si>
  <si>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</si>
  <si>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</si>
  <si>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</si>
  <si>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</si>
  <si>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</si>
  <si>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</si>
  <si>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</si>
  <si>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</si>
  <si>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</si>
  <si>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</si>
  <si>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</si>
  <si>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</si>
  <si>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</si>
  <si>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</si>
  <si>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</si>
  <si>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</si>
  <si>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</si>
  <si>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</si>
  <si>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</si>
  <si>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</si>
  <si>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</si>
  <si>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</si>
  <si>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</si>
  <si>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</si>
  <si>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</si>
  <si>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</si>
  <si>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</si>
  <si>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</si>
  <si>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</si>
  <si>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</si>
  <si>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</si>
  <si>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</si>
  <si>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</si>
  <si>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</si>
  <si>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</si>
  <si>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</si>
  <si>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</si>
  <si>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</si>
  <si>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</si>
  <si>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</si>
  <si>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</si>
  <si>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</si>
  <si>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</si>
  <si>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</si>
  <si>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</si>
  <si>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</si>
  <si>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</si>
  <si>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</si>
  <si>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</si>
  <si>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</si>
  <si>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</si>
  <si>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</si>
  <si>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</si>
  <si>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</si>
  <si>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</si>
  <si>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</si>
  <si>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</si>
  <si>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</si>
  <si>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</si>
  <si>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</si>
  <si>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</si>
  <si>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</si>
  <si>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</si>
  <si>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</si>
  <si>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</si>
  <si>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</si>
  <si>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</si>
  <si>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</si>
  <si>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</si>
  <si>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</si>
  <si>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</si>
  <si>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</si>
  <si>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</si>
  <si>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</si>
  <si>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</si>
  <si>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</si>
  <si>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</si>
  <si>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</si>
  <si>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</si>
  <si>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</si>
  <si>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</si>
  <si>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</si>
  <si>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</si>
  <si>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</si>
  <si>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</si>
  <si>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</si>
  <si>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</si>
  <si>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</si>
  <si>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</si>
  <si>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</si>
  <si>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</si>
  <si>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</si>
  <si>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</si>
  <si>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</si>
  <si>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</si>
  <si>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</si>
  <si>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</si>
  <si>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</si>
  <si>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</si>
  <si>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</si>
  <si>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</si>
  <si>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</si>
  <si>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</si>
  <si>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</si>
  <si>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</si>
  <si>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</si>
  <si>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</si>
  <si>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</si>
  <si>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</si>
  <si>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</si>
  <si>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</si>
  <si>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</si>
  <si>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</si>
  <si>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</si>
  <si>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</si>
  <si>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</si>
  <si>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</si>
  <si>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</si>
  <si>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</si>
  <si>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</si>
  <si>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</si>
  <si>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</si>
  <si>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</si>
  <si>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</si>
  <si>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</si>
  <si>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</si>
  <si>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</si>
  <si>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</si>
  <si>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</si>
  <si>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</si>
  <si>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</si>
  <si>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</si>
  <si>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</si>
  <si>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</si>
  <si>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</si>
  <si>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</si>
  <si>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</si>
  <si>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</si>
  <si>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</si>
  <si>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</si>
  <si>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</si>
  <si>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</si>
  <si>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</si>
  <si>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</si>
  <si>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</si>
  <si>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</si>
  <si>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</si>
  <si>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</si>
  <si>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</si>
  <si>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</si>
  <si>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</si>
  <si>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</si>
  <si>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</si>
  <si>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</si>
  <si>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</si>
  <si>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</si>
  <si>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</si>
  <si>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</si>
  <si>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</si>
  <si>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</si>
  <si>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</si>
  <si>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</si>
  <si>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</si>
  <si>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</si>
  <si>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</si>
  <si>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</si>
  <si>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</si>
  <si>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</si>
  <si>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</si>
  <si>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</si>
  <si>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</si>
  <si>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</si>
  <si>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</si>
  <si>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</si>
  <si>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</si>
  <si>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</si>
  <si>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</si>
  <si>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</si>
  <si>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</si>
  <si>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</si>
  <si>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</si>
  <si>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</si>
  <si>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</si>
  <si>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</si>
  <si>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</si>
  <si>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</si>
  <si>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</si>
  <si>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</si>
  <si>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</si>
  <si>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</si>
  <si>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</si>
  <si>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</si>
  <si>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</si>
  <si>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</si>
  <si>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</si>
  <si>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</si>
  <si>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</si>
  <si>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</si>
  <si>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</si>
  <si>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</si>
  <si>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</si>
  <si>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</si>
  <si>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</si>
  <si>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</si>
  <si>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</si>
  <si>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</si>
  <si>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</si>
  <si>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</si>
  <si>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</si>
  <si>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</si>
  <si>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</si>
  <si>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</si>
  <si>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</si>
  <si>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</si>
  <si>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</si>
  <si>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</si>
  <si>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</si>
  <si>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</si>
  <si>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</si>
  <si>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</si>
  <si>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</si>
  <si>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</si>
  <si>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</si>
  <si>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</si>
  <si>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</si>
  <si>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</si>
  <si>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</si>
  <si>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</si>
  <si>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</si>
  <si>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</si>
  <si>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</si>
  <si>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</si>
  <si>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</si>
  <si>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</si>
  <si>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</si>
  <si>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</si>
  <si>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</si>
  <si>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</si>
  <si>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</si>
  <si>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</si>
  <si>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</si>
  <si>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</si>
  <si>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</si>
  <si>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</si>
  <si>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</si>
  <si>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</si>
  <si>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</si>
  <si>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</si>
  <si>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</si>
  <si>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</si>
  <si>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</si>
  <si>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</si>
  <si>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</si>
  <si>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</si>
  <si>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</si>
  <si>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</si>
  <si>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</si>
  <si>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</si>
  <si>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</si>
  <si>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</si>
  <si>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</si>
  <si>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</si>
  <si>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</si>
  <si>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</si>
  <si>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</si>
  <si>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</si>
  <si>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</si>
  <si>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</si>
  <si>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</si>
  <si>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</si>
  <si>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</si>
  <si>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</si>
  <si>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</si>
  <si>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</si>
  <si>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</si>
  <si>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</si>
  <si>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</si>
  <si>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</si>
  <si>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</si>
  <si>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</si>
  <si>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</si>
  <si>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</si>
  <si>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</si>
  <si>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</si>
  <si>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</si>
  <si>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</si>
  <si>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</si>
  <si>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</si>
  <si>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</si>
  <si>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</si>
  <si>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</si>
  <si>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</si>
  <si>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</si>
  <si>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</si>
  <si>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</si>
  <si>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</si>
  <si>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</si>
  <si>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</si>
  <si>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</si>
  <si>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</si>
  <si>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</si>
  <si>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</si>
  <si>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</si>
  <si>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</si>
  <si>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</si>
  <si>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</si>
  <si>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</si>
  <si>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</si>
  <si>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</si>
  <si>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</si>
  <si>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</si>
  <si>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</si>
  <si>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</si>
  <si>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</si>
  <si>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</si>
  <si>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</si>
  <si>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</si>
  <si>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</si>
  <si>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</si>
  <si>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</si>
  <si>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</si>
  <si>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</si>
  <si>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</si>
  <si>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</si>
  <si>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</si>
  <si>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</si>
  <si>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</si>
  <si>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</si>
  <si>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</si>
  <si>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</si>
  <si>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</si>
  <si>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</si>
  <si>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</si>
  <si>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</si>
  <si>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</si>
  <si>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</si>
  <si>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</si>
  <si>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</si>
  <si>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</si>
  <si>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</si>
  <si>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</si>
  <si>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</si>
  <si>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</si>
  <si>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</si>
  <si>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</si>
  <si>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</si>
  <si>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</si>
  <si>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</si>
  <si>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</si>
  <si>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</si>
  <si>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</si>
  <si>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</si>
  <si>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</si>
  <si>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</si>
  <si>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</si>
  <si>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</si>
  <si>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</si>
  <si>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</si>
  <si>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</si>
  <si>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</si>
  <si>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</si>
  <si>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</si>
  <si>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</si>
  <si>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</si>
  <si>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</si>
  <si>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</si>
  <si>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</si>
  <si>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</si>
  <si>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</si>
  <si>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</si>
  <si>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</si>
  <si>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</si>
  <si>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</si>
  <si>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</si>
  <si>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</si>
  <si>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</si>
  <si>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</si>
  <si>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</si>
  <si>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</si>
  <si>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</si>
  <si>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</si>
  <si>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</si>
  <si>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</si>
  <si>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</si>
  <si>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</si>
  <si>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</si>
  <si>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</si>
  <si>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</si>
  <si>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</si>
  <si>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</si>
  <si>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</si>
  <si>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</si>
  <si>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</si>
  <si>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</si>
  <si>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</si>
  <si>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</si>
  <si>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</si>
  <si>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</si>
  <si>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</si>
  <si>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</si>
  <si>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</si>
  <si>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</si>
  <si>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</si>
  <si>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</si>
  <si>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</si>
  <si>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</si>
  <si>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</si>
  <si>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</si>
  <si>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</si>
  <si>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</si>
  <si>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</si>
  <si>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</si>
  <si>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</si>
  <si>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</si>
  <si>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</si>
  <si>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</si>
  <si>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</si>
  <si>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</si>
  <si>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</si>
  <si>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</si>
  <si>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</si>
  <si>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</si>
  <si>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</si>
  <si>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</si>
  <si>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</si>
  <si>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</si>
  <si>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</si>
  <si>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</si>
  <si>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</si>
  <si>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</si>
  <si>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</si>
  <si>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</si>
  <si>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</si>
  <si>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</si>
  <si>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</si>
  <si>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</si>
  <si>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</si>
  <si>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</si>
  <si>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</si>
  <si>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</si>
  <si>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</si>
  <si>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</si>
  <si>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</si>
  <si>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</si>
  <si>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</si>
  <si>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</si>
  <si>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</si>
  <si>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</si>
  <si>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</si>
  <si>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</si>
  <si>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</si>
  <si>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</si>
  <si>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</si>
  <si>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</si>
  <si>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</si>
  <si>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</si>
  <si>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</si>
  <si>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</si>
  <si>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</si>
  <si>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</si>
  <si>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</si>
  <si>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</si>
  <si>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</si>
  <si>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</si>
  <si>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</si>
  <si>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</si>
  <si>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</si>
  <si>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</si>
  <si>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</si>
  <si>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</si>
  <si>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</si>
  <si>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</si>
  <si>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</si>
  <si>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</si>
  <si>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</si>
  <si>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</si>
  <si>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</si>
  <si>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</si>
  <si>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</si>
  <si>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</si>
  <si>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</si>
  <si>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</si>
  <si>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</si>
  <si>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</si>
  <si>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</si>
  <si>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</si>
  <si>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</si>
  <si>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</si>
  <si>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</si>
  <si>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</si>
  <si>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</si>
  <si>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</si>
  <si>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</si>
  <si>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</si>
  <si>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</si>
  <si>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</si>
  <si>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</si>
  <si>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</si>
  <si>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</si>
  <si>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</si>
  <si>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</si>
  <si>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</si>
  <si>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</si>
  <si>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</si>
  <si>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</si>
  <si>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</si>
  <si>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</si>
  <si>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</si>
  <si>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</si>
  <si>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</si>
  <si>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</si>
  <si>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</si>
  <si>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</si>
  <si>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</si>
  <si>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</si>
  <si>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</si>
  <si>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</si>
  <si>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</si>
  <si>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</si>
  <si>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</si>
  <si>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</si>
  <si>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</si>
  <si>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</si>
  <si>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</si>
  <si>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</si>
  <si>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</si>
  <si>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</si>
  <si>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</si>
  <si>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</si>
  <si>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</si>
  <si>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</si>
  <si>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</si>
  <si>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</si>
  <si>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</si>
  <si>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</si>
  <si>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</si>
  <si>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</si>
  <si>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</si>
  <si>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</si>
  <si>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</si>
  <si>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</si>
  <si>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 Restored by PG </t>
  </si>
  <si>
    <t>PCM-20251117-00000951</t>
  </si>
  <si>
    <t>riy0900</t>
  </si>
  <si>
    <t xml:space="preserve">2025-11-17 11:25:21
</t>
  </si>
  <si>
    <t xml:space="preserve">60 km </t>
  </si>
  <si>
    <t>PCM-20251117-00000847</t>
  </si>
  <si>
    <t>EM team on the way need 20 min</t>
  </si>
  <si>
    <t xml:space="preserve"> PCM-20250215-00000830 </t>
  </si>
  <si>
    <t>LTE site still down and  site located in aramco area access issue need special permission</t>
  </si>
  <si>
    <t>PCM-20251117-00000903</t>
  </si>
  <si>
    <t>20 min</t>
  </si>
  <si>
    <t>PCM-20251117-00000902</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</si>
  <si>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</si>
  <si>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</si>
  <si>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</si>
  <si>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</si>
  <si>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</si>
  <si>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</si>
  <si>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</si>
  <si>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</si>
  <si>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</si>
  <si>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</si>
  <si>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ZTE module repaired and team dispatched estimated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</si>
</sst>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1" totalsRowShown="0" headerRowDxfId="64" dataDxfId="63" headerRowBorderDxfId="61" tableBorderDxfId="62">
  <autoFilter ref="A1:L99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7" totalsRowShown="0" headerRowDxfId="31" dataDxfId="30" headerRowBorderDxfId="28" tableBorderDxfId="29">
  <autoFilter ref="A1:L1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1" totalsRowShown="0" headerRowDxfId="15" dataDxfId="14" headerRowBorderDxfId="12" tableBorderDxfId="13">
  <autoFilter ref="A1:L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315.55442685184971</v>
      </c>
      <c r="H2" s="76">
        <v>45662.943402777775</v>
      </c>
      <c r="I2" s="59" t="str">
        <f>IFERROR(VLOOKUP(D2,DB!A:F,6,0),"")</f>
        <v>Generator-SG</v>
      </c>
      <c r="J2" s="59" t="str">
        <f>IFERROR(VLOOKUP(D2,DB!A:G,7,0),"")</f>
        <v>Dead</v>
      </c>
      <c r="K2" s="67" t="s">
        <v>39022</v>
      </c>
      <c r="L2" s="65" t="str">
        <f>IFERROR(VLOOKUP(D2,DB!A:I,9,0),"")</f>
        <v>Latis</v>
      </c>
    </row>
    <row r="3" spans="1:15" ht="15" customHeight="1">
      <c r="A3" s="129"/>
      <c r="B3" s="130" t="str">
        <f>IFERROR(VLOOKUP(D3,DB!A:K,11,0),"")</f>
        <v/>
      </c>
      <c r="C3" s="130"/>
      <c r="D3" s="130"/>
      <c r="E3" s="131"/>
      <c r="F3" s="128"/>
      <c r="G3" s="132">
        <f ca="1">IFERROR(NOW()-F3,"")</f>
        <v>45978.502852777776</v>
      </c>
      <c r="H3" s="128"/>
      <c r="I3" s="130" t="str">
        <f>IFERROR(VLOOKUP(D3,DB!A:F,6,0),"")</f>
        <v/>
      </c>
      <c r="J3" s="130" t="str">
        <f>IFERROR(VLOOKUP(D3,DB!A:G,7,0),"")</f>
        <v/>
      </c>
      <c r="K3" s="133"/>
      <c r="L3" s="134" t="str">
        <f>IFERROR(VLOOKUP(D3,DB!A:I,9,0),"")</f>
        <v/>
      </c>
    </row>
    <row r="4" spans="1:15" ht="15" customHeight="1">
      <c r="A4" s="129"/>
      <c r="B4" s="130" t="str">
        <f>IFERROR(VLOOKUP(D4,DB!A:K,11,0),"")</f>
        <v/>
      </c>
      <c r="C4" s="130"/>
      <c r="D4" s="130"/>
      <c r="E4" s="131"/>
      <c r="F4" s="128"/>
      <c r="G4" s="132">
        <f ca="1">IFERROR(NOW()-F4,"")</f>
        <v>45978.502852777776</v>
      </c>
      <c r="H4" s="128"/>
      <c r="I4" s="130" t="str">
        <f>IFERROR(VLOOKUP(D4,DB!A:F,6,0),"")</f>
        <v/>
      </c>
      <c r="J4" s="130" t="str">
        <f>IFERROR(VLOOKUP(D4,DB!A:G,7,0),"")</f>
        <v/>
      </c>
      <c r="K4" s="133"/>
      <c r="L4" s="134" t="str">
        <f>IFERROR(VLOOKUP(D4,DB!A:I,9,0),"")</f>
        <v/>
      </c>
    </row>
    <row r="5" spans="1:15" ht="15" customHeight="1">
      <c r="A5" s="129"/>
      <c r="B5" s="130" t="str">
        <f>IFERROR(VLOOKUP(D5,DB!A:K,11,0),"")</f>
        <v/>
      </c>
      <c r="C5" s="130"/>
      <c r="D5" s="130"/>
      <c r="E5" s="131"/>
      <c r="F5" s="128"/>
      <c r="G5" s="132">
        <f ca="1">IFERROR(NOW()-F5,"")</f>
        <v>45978.502852777776</v>
      </c>
      <c r="H5" s="128"/>
      <c r="I5" s="130" t="str">
        <f>IFERROR(VLOOKUP(D5,DB!A:F,6,0),"")</f>
        <v/>
      </c>
      <c r="J5" s="130" t="str">
        <f>IFERROR(VLOOKUP(D5,DB!A:G,7,0),"")</f>
        <v/>
      </c>
      <c r="K5" s="133"/>
      <c r="L5" s="134" t="str">
        <f>IFERROR(VLOOKUP(D5,DB!A:I,9,0),"")</f>
        <v/>
      </c>
    </row>
    <row r="6" spans="1:15" ht="15" customHeight="1">
      <c r="A6" s="129"/>
      <c r="B6" s="130" t="str">
        <f>IFERROR(VLOOKUP(D6,DB!A:K,11,0),"")</f>
        <v/>
      </c>
      <c r="C6" s="130"/>
      <c r="D6" s="130"/>
      <c r="E6" s="131"/>
      <c r="F6" s="128"/>
      <c r="G6" s="132">
        <f ca="1">IFERROR(NOW()-F6,"")</f>
        <v>45978.502852777776</v>
      </c>
      <c r="H6" s="128"/>
      <c r="I6" s="130" t="str">
        <f>IFERROR(VLOOKUP(D6,DB!A:F,6,0),"")</f>
        <v/>
      </c>
      <c r="J6" s="130" t="str">
        <f>IFERROR(VLOOKUP(D6,DB!A:G,7,0),"")</f>
        <v/>
      </c>
      <c r="K6" s="133"/>
      <c r="L6" s="134" t="str">
        <f>IFERROR(VLOOKUP(D6,DB!A:I,9,0),"")</f>
        <v/>
      </c>
    </row>
    <row r="7" spans="1:15" ht="15" customHeight="1">
      <c r="A7" s="129"/>
      <c r="B7" s="130" t="str">
        <f>IFERROR(VLOOKUP(D7,DB!A:K,11,0),"")</f>
        <v/>
      </c>
      <c r="C7" s="130"/>
      <c r="D7" s="130"/>
      <c r="E7" s="131"/>
      <c r="F7" s="128"/>
      <c r="G7" s="132">
        <f ca="1">IFERROR(NOW()-F7,"")</f>
        <v>45978.502852777776</v>
      </c>
      <c r="H7" s="128"/>
      <c r="I7" s="130" t="str">
        <f>IFERROR(VLOOKUP(D7,DB!A:F,6,0),"")</f>
        <v/>
      </c>
      <c r="J7" s="130" t="str">
        <f>IFERROR(VLOOKUP(D7,DB!A:G,7,0),"")</f>
        <v/>
      </c>
      <c r="K7" s="133"/>
      <c r="L7" s="134" t="str">
        <f>IFERROR(VLOOKUP(D7,DB!A:I,9,0),"")</f>
        <v/>
      </c>
    </row>
    <row r="8" spans="1:15" ht="15" customHeight="1">
      <c r="A8" s="129"/>
      <c r="B8" s="130" t="str">
        <f>IFERROR(VLOOKUP(D8,DB!A:K,11,0),"")</f>
        <v/>
      </c>
      <c r="C8" s="130"/>
      <c r="D8" s="130"/>
      <c r="E8" s="131"/>
      <c r="F8" s="128"/>
      <c r="G8" s="132">
        <f ca="1">IFERROR(NOW()-F8,"")</f>
        <v>45978.502852777776</v>
      </c>
      <c r="H8" s="128"/>
      <c r="I8" s="130" t="str">
        <f>IFERROR(VLOOKUP(D8,DB!A:F,6,0),"")</f>
        <v/>
      </c>
      <c r="J8" s="130" t="str">
        <f>IFERROR(VLOOKUP(D8,DB!A:G,7,0),"")</f>
        <v/>
      </c>
      <c r="K8" s="133"/>
      <c r="L8" s="134" t="str">
        <f>IFERROR(VLOOKUP(D8,DB!A:I,9,0),"")</f>
        <v/>
      </c>
    </row>
    <row r="9" spans="1:15" ht="15" customHeight="1">
      <c r="A9" s="129"/>
      <c r="B9" s="130" t="str">
        <f>IFERROR(VLOOKUP(D9,DB!A:K,11,0),"")</f>
        <v/>
      </c>
      <c r="C9" s="130"/>
      <c r="D9" s="130"/>
      <c r="E9" s="131"/>
      <c r="F9" s="128"/>
      <c r="G9" s="132">
        <f ca="1">IFERROR(NOW()-F9,"")</f>
        <v>45978.502852777776</v>
      </c>
      <c r="H9" s="128"/>
      <c r="I9" s="130" t="str">
        <f>IFERROR(VLOOKUP(D9,DB!A:F,6,0),"")</f>
        <v/>
      </c>
      <c r="J9" s="130" t="str">
        <f>IFERROR(VLOOKUP(D9,DB!A:G,7,0),"")</f>
        <v/>
      </c>
      <c r="K9" s="133"/>
      <c r="L9" s="134" t="str">
        <f>IFERROR(VLOOKUP(D9,DB!A:I,9,0),"")</f>
        <v/>
      </c>
    </row>
    <row r="10" spans="1:15" ht="15" customHeight="1">
      <c r="A10" s="129"/>
      <c r="B10" s="130" t="str">
        <f>IFERROR(VLOOKUP(D10,DB!A:K,11,0),"")</f>
        <v/>
      </c>
      <c r="C10" s="130"/>
      <c r="D10" s="130"/>
      <c r="E10" s="131"/>
      <c r="F10" s="128"/>
      <c r="G10" s="132">
        <f ca="1">IFERROR(NOW()-F10,"")</f>
        <v>45978.502852777776</v>
      </c>
      <c r="H10" s="128"/>
      <c r="I10" s="130" t="str">
        <f>IFERROR(VLOOKUP(D10,DB!A:F,6,0),"")</f>
        <v/>
      </c>
      <c r="J10" s="130" t="str">
        <f>IFERROR(VLOOKUP(D10,DB!A:G,7,0),"")</f>
        <v/>
      </c>
      <c r="K10" s="133"/>
      <c r="L10" s="134" t="str">
        <f>IFERROR(VLOOKUP(D10,DB!A:I,9,0),"")</f>
        <v/>
      </c>
    </row>
    <row r="11" spans="1:15" ht="15" customHeight="1">
      <c r="A11" s="129"/>
      <c r="B11" s="130" t="str">
        <f>IFERROR(VLOOKUP(D11,DB!A:K,11,0),"")</f>
        <v/>
      </c>
      <c r="C11" s="130"/>
      <c r="D11" s="130"/>
      <c r="E11" s="131"/>
      <c r="F11" s="128"/>
      <c r="G11" s="132">
        <f ca="1">IFERROR(NOW()-F11,"")</f>
        <v>45978.502852777776</v>
      </c>
      <c r="H11" s="128"/>
      <c r="I11" s="130" t="str">
        <f>IFERROR(VLOOKUP(D11,DB!A:F,6,0),"")</f>
        <v/>
      </c>
      <c r="J11" s="130" t="str">
        <f>IFERROR(VLOOKUP(D11,DB!A:G,7,0),"")</f>
        <v/>
      </c>
      <c r="K11" s="133"/>
      <c r="L11" s="134" t="str">
        <f>IFERROR(VLOOKUP(D11,DB!A:I,9,0),"")</f>
        <v/>
      </c>
    </row>
    <row r="12" spans="1:15" ht="15" customHeight="1">
      <c r="A12" s="129"/>
      <c r="B12" s="130" t="str">
        <f>IFERROR(VLOOKUP(D12,DB!A:K,11,0),"")</f>
        <v/>
      </c>
      <c r="C12" s="130"/>
      <c r="D12" s="130"/>
      <c r="E12" s="131"/>
      <c r="F12" s="128"/>
      <c r="G12" s="132">
        <f ca="1">IFERROR(NOW()-F12,"")</f>
        <v>45978.502852777776</v>
      </c>
      <c r="H12" s="128"/>
      <c r="I12" s="130" t="str">
        <f>IFERROR(VLOOKUP(D12,DB!A:F,6,0),"")</f>
        <v/>
      </c>
      <c r="J12" s="130" t="str">
        <f>IFERROR(VLOOKUP(D12,DB!A:G,7,0),"")</f>
        <v/>
      </c>
      <c r="K12" s="133"/>
      <c r="L12" s="134" t="str">
        <f>IFERROR(VLOOKUP(D12,DB!A:I,9,0),"")</f>
        <v/>
      </c>
    </row>
    <row r="13" spans="1:15" ht="15" customHeight="1">
      <c r="A13" s="129"/>
      <c r="B13" s="130" t="str">
        <f>IFERROR(VLOOKUP(D13,DB!A:K,11,0),"")</f>
        <v/>
      </c>
      <c r="C13" s="130"/>
      <c r="D13" s="130"/>
      <c r="E13" s="131"/>
      <c r="F13" s="128"/>
      <c r="G13" s="132">
        <f ca="1">IFERROR(NOW()-F13,"")</f>
        <v>45978.502852777776</v>
      </c>
      <c r="H13" s="128"/>
      <c r="I13" s="130" t="str">
        <f>IFERROR(VLOOKUP(D13,DB!A:F,6,0),"")</f>
        <v/>
      </c>
      <c r="J13" s="130" t="str">
        <f>IFERROR(VLOOKUP(D13,DB!A:G,7,0),"")</f>
        <v/>
      </c>
      <c r="K13" s="133"/>
      <c r="L13" s="134" t="str">
        <f>IFERROR(VLOOKUP(D13,DB!A:I,9,0),"")</f>
        <v/>
      </c>
    </row>
    <row r="14" spans="1:15" ht="15" customHeight="1">
      <c r="A14" s="129"/>
      <c r="B14" s="130" t="str">
        <f>IFERROR(VLOOKUP(D14,DB!A:K,11,0),"")</f>
        <v/>
      </c>
      <c r="C14" s="130"/>
      <c r="D14" s="130"/>
      <c r="E14" s="131"/>
      <c r="F14" s="128"/>
      <c r="G14" s="132">
        <f ca="1">IFERROR(NOW()-F14,"")</f>
        <v>45978.502852777776</v>
      </c>
      <c r="H14" s="128"/>
      <c r="I14" s="130" t="str">
        <f>IFERROR(VLOOKUP(D14,DB!A:F,6,0),"")</f>
        <v/>
      </c>
      <c r="J14" s="130" t="str">
        <f>IFERROR(VLOOKUP(D14,DB!A:G,7,0),"")</f>
        <v/>
      </c>
      <c r="K14" s="133"/>
      <c r="L14" s="134" t="str">
        <f>IFERROR(VLOOKUP(D14,DB!A:I,9,0),"")</f>
        <v/>
      </c>
    </row>
    <row r="15" spans="1:15" ht="15" customHeight="1">
      <c r="A15" s="129"/>
      <c r="B15" s="130" t="str">
        <f>IFERROR(VLOOKUP(D15,DB!A:K,11,0),"")</f>
        <v/>
      </c>
      <c r="C15" s="130"/>
      <c r="D15" s="130"/>
      <c r="E15" s="131"/>
      <c r="F15" s="128"/>
      <c r="G15" s="132">
        <f ca="1">IFERROR(NOW()-F15,"")</f>
        <v>45978.502852777776</v>
      </c>
      <c r="H15" s="128"/>
      <c r="I15" s="130" t="str">
        <f>IFERROR(VLOOKUP(D15,DB!A:F,6,0),"")</f>
        <v/>
      </c>
      <c r="J15" s="130" t="str">
        <f>IFERROR(VLOOKUP(D15,DB!A:G,7,0),"")</f>
        <v/>
      </c>
      <c r="K15" s="133"/>
      <c r="L15" s="134" t="str">
        <f>IFERROR(VLOOKUP(D15,DB!A:I,9,0),"")</f>
        <v/>
      </c>
    </row>
    <row r="16" spans="1:15" ht="15" customHeight="1">
      <c r="A16" s="129"/>
      <c r="B16" s="130" t="str">
        <f>IFERROR(VLOOKUP(D16,DB!A:K,11,0),"")</f>
        <v/>
      </c>
      <c r="C16" s="130"/>
      <c r="D16" s="130"/>
      <c r="E16" s="131"/>
      <c r="F16" s="128"/>
      <c r="G16" s="132">
        <f ca="1">IFERROR(NOW()-F16,"")</f>
        <v>45978.502852777776</v>
      </c>
      <c r="H16" s="128"/>
      <c r="I16" s="130" t="str">
        <f>IFERROR(VLOOKUP(D16,DB!A:F,6,0),"")</f>
        <v/>
      </c>
      <c r="J16" s="130" t="str">
        <f>IFERROR(VLOOKUP(D16,DB!A:G,7,0),"")</f>
        <v/>
      </c>
      <c r="K16" s="133"/>
      <c r="L16" s="134" t="str">
        <f>IFERROR(VLOOKUP(D16,DB!A:I,9,0),"")</f>
        <v/>
      </c>
    </row>
    <row r="17" spans="1:12" ht="15" customHeight="1">
      <c r="A17" s="129"/>
      <c r="B17" s="130" t="str">
        <f>IFERROR(VLOOKUP(D17,DB!A:K,11,0),"")</f>
        <v/>
      </c>
      <c r="C17" s="130"/>
      <c r="D17" s="130"/>
      <c r="E17" s="131"/>
      <c r="F17" s="128"/>
      <c r="G17" s="132">
        <f ca="1">IFERROR(NOW()-F17,"")</f>
        <v>45978.502852777776</v>
      </c>
      <c r="H17" s="128"/>
      <c r="I17" s="130" t="str">
        <f>IFERROR(VLOOKUP(D17,DB!A:F,6,0),"")</f>
        <v/>
      </c>
      <c r="J17" s="130" t="str">
        <f>IFERROR(VLOOKUP(D17,DB!A:G,7,0),"")</f>
        <v/>
      </c>
      <c r="K17" s="133"/>
      <c r="L17" s="134" t="str">
        <f>IFERROR(VLOOKUP(D17,DB!A:I,9,0),"")</f>
        <v/>
      </c>
    </row>
    <row r="18" spans="1:12" ht="15" customHeight="1">
      <c r="A18" s="129"/>
      <c r="B18" s="130" t="str">
        <f>IFERROR(VLOOKUP(D18,DB!A:K,11,0),"")</f>
        <v/>
      </c>
      <c r="C18" s="130"/>
      <c r="D18" s="130"/>
      <c r="E18" s="131"/>
      <c r="F18" s="128"/>
      <c r="G18" s="132">
        <f ca="1">IFERROR(NOW()-F18,"")</f>
        <v>45978.502852777776</v>
      </c>
      <c r="H18" s="128"/>
      <c r="I18" s="130" t="str">
        <f>IFERROR(VLOOKUP(D18,DB!A:F,6,0),"")</f>
        <v/>
      </c>
      <c r="J18" s="130" t="str">
        <f>IFERROR(VLOOKUP(D18,DB!A:G,7,0),"")</f>
        <v/>
      </c>
      <c r="K18" s="133"/>
      <c r="L18" s="134" t="str">
        <f>IFERROR(VLOOKUP(D18,DB!A:I,9,0),"")</f>
        <v/>
      </c>
    </row>
    <row r="19" spans="1:12" ht="15" customHeight="1">
      <c r="A19" s="129"/>
      <c r="B19" s="130" t="str">
        <f>IFERROR(VLOOKUP(D19,DB!A:K,11,0),"")</f>
        <v/>
      </c>
      <c r="C19" s="130"/>
      <c r="D19" s="130"/>
      <c r="E19" s="131"/>
      <c r="F19" s="128"/>
      <c r="G19" s="132">
        <f ca="1">IFERROR(NOW()-F19,"")</f>
        <v>45978.502852777776</v>
      </c>
      <c r="H19" s="128"/>
      <c r="I19" s="130" t="str">
        <f>IFERROR(VLOOKUP(D19,DB!A:F,6,0),"")</f>
        <v/>
      </c>
      <c r="J19" s="130" t="str">
        <f>IFERROR(VLOOKUP(D19,DB!A:G,7,0),"")</f>
        <v/>
      </c>
      <c r="K19" s="133"/>
      <c r="L19" s="134" t="str">
        <f>IFERROR(VLOOKUP(D19,DB!A:I,9,0),"")</f>
        <v/>
      </c>
    </row>
    <row r="20" spans="1:12" ht="15" customHeight="1">
      <c r="A20" s="129"/>
      <c r="B20" s="130" t="str">
        <f>IFERROR(VLOOKUP(D20,DB!A:K,11,0),"")</f>
        <v/>
      </c>
      <c r="C20" s="130"/>
      <c r="D20" s="130"/>
      <c r="E20" s="131"/>
      <c r="F20" s="128"/>
      <c r="G20" s="132">
        <f ca="1">IFERROR(NOW()-F20,"")</f>
        <v>45978.502852777776</v>
      </c>
      <c r="H20" s="128"/>
      <c r="I20" s="130" t="str">
        <f>IFERROR(VLOOKUP(D20,DB!A:F,6,0),"")</f>
        <v/>
      </c>
      <c r="J20" s="130" t="str">
        <f>IFERROR(VLOOKUP(D20,DB!A:G,7,0),"")</f>
        <v/>
      </c>
      <c r="K20" s="133"/>
      <c r="L20" s="134" t="str">
        <f>IFERROR(VLOOKUP(D20,DB!A:I,9,0),"")</f>
        <v/>
      </c>
    </row>
    <row r="21" spans="1:12" ht="15" customHeight="1">
      <c r="A21" s="129"/>
      <c r="B21" s="130" t="str">
        <f>IFERROR(VLOOKUP(D21,DB!A:K,11,0),"")</f>
        <v/>
      </c>
      <c r="C21" s="130"/>
      <c r="D21" s="130"/>
      <c r="E21" s="131"/>
      <c r="F21" s="128"/>
      <c r="G21" s="132">
        <f ca="1">IFERROR(NOW()-F21,"")</f>
        <v>45978.502852777776</v>
      </c>
      <c r="H21" s="128"/>
      <c r="I21" s="130" t="str">
        <f>IFERROR(VLOOKUP(D21,DB!A:F,6,0),"")</f>
        <v/>
      </c>
      <c r="J21" s="130" t="str">
        <f>IFERROR(VLOOKUP(D21,DB!A:G,7,0),"")</f>
        <v/>
      </c>
      <c r="K21" s="133"/>
      <c r="L21" s="134" t="str">
        <f>IFERROR(VLOOKUP(D21,DB!A:I,9,0),"")</f>
        <v/>
      </c>
    </row>
    <row r="22" spans="1:12" ht="15" customHeight="1">
      <c r="A22" s="129"/>
      <c r="B22" s="130" t="str">
        <f>IFERROR(VLOOKUP(D22,DB!A:K,11,0),"")</f>
        <v/>
      </c>
      <c r="C22" s="130"/>
      <c r="D22" s="130"/>
      <c r="E22" s="131"/>
      <c r="F22" s="128"/>
      <c r="G22" s="132">
        <f ca="1">IFERROR(NOW()-F22,"")</f>
        <v>45978.502852777776</v>
      </c>
      <c r="H22" s="128"/>
      <c r="I22" s="130" t="str">
        <f>IFERROR(VLOOKUP(D22,DB!A:F,6,0),"")</f>
        <v/>
      </c>
      <c r="J22" s="130" t="str">
        <f>IFERROR(VLOOKUP(D22,DB!A:G,7,0),"")</f>
        <v/>
      </c>
      <c r="K22" s="133"/>
      <c r="L22" s="134" t="str">
        <f>IFERROR(VLOOKUP(D22,DB!A:I,9,0),"")</f>
        <v/>
      </c>
    </row>
    <row r="23" spans="1:12" ht="15" customHeight="1">
      <c r="A23" s="129"/>
      <c r="B23" s="130" t="str">
        <f>IFERROR(VLOOKUP(D23,DB!A:K,11,0),"")</f>
        <v/>
      </c>
      <c r="C23" s="130"/>
      <c r="D23" s="130"/>
      <c r="E23" s="131"/>
      <c r="F23" s="128"/>
      <c r="G23" s="132">
        <f ca="1">IFERROR(NOW()-F23,"")</f>
        <v>45978.502852777776</v>
      </c>
      <c r="H23" s="128"/>
      <c r="I23" s="130" t="str">
        <f>IFERROR(VLOOKUP(D23,DB!A:F,6,0),"")</f>
        <v/>
      </c>
      <c r="J23" s="130" t="str">
        <f>IFERROR(VLOOKUP(D23,DB!A:G,7,0),"")</f>
        <v/>
      </c>
      <c r="K23" s="133"/>
      <c r="L23" s="134" t="str">
        <f>IFERROR(VLOOKUP(D23,DB!A:I,9,0),"")</f>
        <v/>
      </c>
    </row>
    <row r="24" spans="1:12" ht="15" customHeight="1">
      <c r="A24" s="129"/>
      <c r="B24" s="130" t="str">
        <f>IFERROR(VLOOKUP(D24,DB!A:K,11,0),"")</f>
        <v/>
      </c>
      <c r="C24" s="130"/>
      <c r="D24" s="130"/>
      <c r="E24" s="131"/>
      <c r="F24" s="128"/>
      <c r="G24" s="132">
        <f ca="1">IFERROR(NOW()-F24,"")</f>
        <v>45978.502852777776</v>
      </c>
      <c r="H24" s="128"/>
      <c r="I24" s="130" t="str">
        <f>IFERROR(VLOOKUP(D24,DB!A:F,6,0),"")</f>
        <v/>
      </c>
      <c r="J24" s="130" t="str">
        <f>IFERROR(VLOOKUP(D24,DB!A:G,7,0),"")</f>
        <v/>
      </c>
      <c r="K24" s="133"/>
      <c r="L24" s="134" t="str">
        <f>IFERROR(VLOOKUP(D24,DB!A:I,9,0),"")</f>
        <v/>
      </c>
    </row>
    <row r="25" spans="1:12" ht="15" customHeight="1">
      <c r="A25" s="129"/>
      <c r="B25" s="130" t="str">
        <f>IFERROR(VLOOKUP(D25,DB!A:K,11,0),"")</f>
        <v/>
      </c>
      <c r="C25" s="130"/>
      <c r="D25" s="130"/>
      <c r="E25" s="131"/>
      <c r="F25" s="128"/>
      <c r="G25" s="132">
        <f ca="1">IFERROR(NOW()-F25,"")</f>
        <v>45978.502852777776</v>
      </c>
      <c r="H25" s="128"/>
      <c r="I25" s="130" t="str">
        <f>IFERROR(VLOOKUP(D25,DB!A:F,6,0),"")</f>
        <v/>
      </c>
      <c r="J25" s="130" t="str">
        <f>IFERROR(VLOOKUP(D25,DB!A:G,7,0),"")</f>
        <v/>
      </c>
      <c r="K25" s="133"/>
      <c r="L25" s="134" t="str">
        <f>IFERROR(VLOOKUP(D25,DB!A:I,9,0),"")</f>
        <v/>
      </c>
    </row>
    <row r="26" spans="1:12" ht="15" customHeight="1">
      <c r="A26" s="129"/>
      <c r="B26" s="130" t="str">
        <f>IFERROR(VLOOKUP(D26,DB!A:K,11,0),"")</f>
        <v/>
      </c>
      <c r="C26" s="130"/>
      <c r="D26" s="130"/>
      <c r="E26" s="131"/>
      <c r="F26" s="128"/>
      <c r="G26" s="132">
        <f ca="1">IFERROR(NOW()-F26,"")</f>
        <v>45978.502852777776</v>
      </c>
      <c r="H26" s="128"/>
      <c r="I26" s="130" t="str">
        <f>IFERROR(VLOOKUP(D26,DB!A:F,6,0),"")</f>
        <v/>
      </c>
      <c r="J26" s="130" t="str">
        <f>IFERROR(VLOOKUP(D26,DB!A:G,7,0),"")</f>
        <v/>
      </c>
      <c r="K26" s="133"/>
      <c r="L26" s="134" t="str">
        <f>IFERROR(VLOOKUP(D26,DB!A:I,9,0),"")</f>
        <v/>
      </c>
    </row>
    <row r="27" spans="1:12" ht="15" customHeight="1">
      <c r="A27" s="129"/>
      <c r="B27" s="130" t="str">
        <f>IFERROR(VLOOKUP(D27,DB!A:K,11,0),"")</f>
        <v/>
      </c>
      <c r="C27" s="130"/>
      <c r="D27" s="130"/>
      <c r="E27" s="131"/>
      <c r="F27" s="128"/>
      <c r="G27" s="132">
        <f ca="1">IFERROR(NOW()-F27,"")</f>
        <v>45978.502852777776</v>
      </c>
      <c r="H27" s="128"/>
      <c r="I27" s="130" t="str">
        <f>IFERROR(VLOOKUP(D27,DB!A:F,6,0),"")</f>
        <v/>
      </c>
      <c r="J27" s="130" t="str">
        <f>IFERROR(VLOOKUP(D27,DB!A:G,7,0),"")</f>
        <v/>
      </c>
      <c r="K27" s="133"/>
      <c r="L27" s="134" t="str">
        <f>IFERROR(VLOOKUP(D27,DB!A:I,9,0),"")</f>
        <v/>
      </c>
    </row>
    <row r="28" spans="1:12" ht="15" customHeight="1">
      <c r="A28" s="129"/>
      <c r="B28" s="130" t="str">
        <f>IFERROR(VLOOKUP(D28,DB!A:K,11,0),"")</f>
        <v/>
      </c>
      <c r="C28" s="130"/>
      <c r="D28" s="130"/>
      <c r="E28" s="131"/>
      <c r="F28" s="128"/>
      <c r="G28" s="132">
        <f ca="1">IFERROR(NOW()-F28,"")</f>
        <v>45978.502852777776</v>
      </c>
      <c r="H28" s="128"/>
      <c r="I28" s="130" t="str">
        <f>IFERROR(VLOOKUP(D28,DB!A:F,6,0),"")</f>
        <v/>
      </c>
      <c r="J28" s="130" t="str">
        <f>IFERROR(VLOOKUP(D28,DB!A:G,7,0),"")</f>
        <v/>
      </c>
      <c r="K28" s="133"/>
      <c r="L28" s="134" t="str">
        <f>IFERROR(VLOOKUP(D28,DB!A:I,9,0),"")</f>
        <v/>
      </c>
    </row>
    <row r="29" spans="1:12" ht="15" customHeight="1">
      <c r="A29" s="129"/>
      <c r="B29" s="130" t="str">
        <f>IFERROR(VLOOKUP(D29,DB!A:K,11,0),"")</f>
        <v/>
      </c>
      <c r="C29" s="130"/>
      <c r="D29" s="130"/>
      <c r="E29" s="131"/>
      <c r="F29" s="128"/>
      <c r="G29" s="132">
        <f ca="1">IFERROR(NOW()-F29,"")</f>
        <v>45978.502852777776</v>
      </c>
      <c r="H29" s="128"/>
      <c r="I29" s="130" t="str">
        <f>IFERROR(VLOOKUP(D29,DB!A:F,6,0),"")</f>
        <v/>
      </c>
      <c r="J29" s="130" t="str">
        <f>IFERROR(VLOOKUP(D29,DB!A:G,7,0),"")</f>
        <v/>
      </c>
      <c r="K29" s="133"/>
      <c r="L29" s="134" t="str">
        <f>IFERROR(VLOOKUP(D29,DB!A:I,9,0),"")</f>
        <v/>
      </c>
    </row>
    <row r="30" spans="1:12" ht="15" customHeight="1">
      <c r="A30" s="129"/>
      <c r="B30" s="130" t="str">
        <f>IFERROR(VLOOKUP(D30,DB!A:K,11,0),"")</f>
        <v/>
      </c>
      <c r="C30" s="130"/>
      <c r="D30" s="130"/>
      <c r="E30" s="131"/>
      <c r="F30" s="128"/>
      <c r="G30" s="132">
        <f ca="1">IFERROR(NOW()-F30,"")</f>
        <v>45978.502852777776</v>
      </c>
      <c r="H30" s="128"/>
      <c r="I30" s="130" t="str">
        <f>IFERROR(VLOOKUP(D30,DB!A:F,6,0),"")</f>
        <v/>
      </c>
      <c r="J30" s="130" t="str">
        <f>IFERROR(VLOOKUP(D30,DB!A:G,7,0),"")</f>
        <v/>
      </c>
      <c r="K30" s="133"/>
      <c r="L30" s="134" t="str">
        <f>IFERROR(VLOOKUP(D30,DB!A:I,9,0),"")</f>
        <v/>
      </c>
    </row>
    <row r="31" spans="1:12" ht="15" customHeight="1">
      <c r="A31" s="129"/>
      <c r="B31" s="130" t="str">
        <f>IFERROR(VLOOKUP(D31,DB!A:K,11,0),"")</f>
        <v/>
      </c>
      <c r="C31" s="130"/>
      <c r="D31" s="130"/>
      <c r="E31" s="131"/>
      <c r="F31" s="128"/>
      <c r="G31" s="132">
        <f ca="1">IFERROR(NOW()-F31,"")</f>
        <v>45978.502852777776</v>
      </c>
      <c r="H31" s="128"/>
      <c r="I31" s="130" t="str">
        <f>IFERROR(VLOOKUP(D31,DB!A:F,6,0),"")</f>
        <v/>
      </c>
      <c r="J31" s="130" t="str">
        <f>IFERROR(VLOOKUP(D31,DB!A:G,7,0),"")</f>
        <v/>
      </c>
      <c r="K31" s="133"/>
      <c r="L31" s="134" t="str">
        <f>IFERROR(VLOOKUP(D31,DB!A:I,9,0),"")</f>
        <v/>
      </c>
    </row>
    <row r="32" spans="1:12" ht="15" customHeight="1">
      <c r="A32" s="129"/>
      <c r="B32" s="130" t="str">
        <f>IFERROR(VLOOKUP(D32,DB!A:K,11,0),"")</f>
        <v/>
      </c>
      <c r="C32" s="130"/>
      <c r="D32" s="130"/>
      <c r="E32" s="131"/>
      <c r="F32" s="128"/>
      <c r="G32" s="132">
        <f ca="1">IFERROR(NOW()-F32,"")</f>
        <v>45978.502852777776</v>
      </c>
      <c r="H32" s="128"/>
      <c r="I32" s="130" t="str">
        <f>IFERROR(VLOOKUP(D32,DB!A:F,6,0),"")</f>
        <v/>
      </c>
      <c r="J32" s="130" t="str">
        <f>IFERROR(VLOOKUP(D32,DB!A:G,7,0),"")</f>
        <v/>
      </c>
      <c r="K32" s="133"/>
      <c r="L32" s="134" t="str">
        <f>IFERROR(VLOOKUP(D32,DB!A:I,9,0),"")</f>
        <v/>
      </c>
    </row>
    <row r="33" spans="1:12" ht="15" customHeight="1">
      <c r="A33" s="129"/>
      <c r="B33" s="130" t="str">
        <f>IFERROR(VLOOKUP(D33,DB!A:K,11,0),"")</f>
        <v/>
      </c>
      <c r="C33" s="130"/>
      <c r="D33" s="130"/>
      <c r="E33" s="131"/>
      <c r="F33" s="128"/>
      <c r="G33" s="132">
        <f ca="1">IFERROR(NOW()-F33,"")</f>
        <v>45978.502852777776</v>
      </c>
      <c r="H33" s="128"/>
      <c r="I33" s="130" t="str">
        <f>IFERROR(VLOOKUP(D33,DB!A:F,6,0),"")</f>
        <v/>
      </c>
      <c r="J33" s="130" t="str">
        <f>IFERROR(VLOOKUP(D33,DB!A:G,7,0),"")</f>
        <v/>
      </c>
      <c r="K33" s="133"/>
      <c r="L33" s="134" t="str">
        <f>IFERROR(VLOOKUP(D33,DB!A:I,9,0),"")</f>
        <v/>
      </c>
    </row>
    <row r="34" spans="1:12" ht="15" customHeight="1">
      <c r="A34" s="129"/>
      <c r="B34" s="130" t="str">
        <f>IFERROR(VLOOKUP(D34,DB!A:K,11,0),"")</f>
        <v/>
      </c>
      <c r="C34" s="130"/>
      <c r="D34" s="130"/>
      <c r="E34" s="131"/>
      <c r="F34" s="128"/>
      <c r="G34" s="132">
        <f ca="1">IFERROR(NOW()-F34,"")</f>
        <v>45978.502852777776</v>
      </c>
      <c r="H34" s="128"/>
      <c r="I34" s="130" t="str">
        <f>IFERROR(VLOOKUP(D34,DB!A:F,6,0),"")</f>
        <v/>
      </c>
      <c r="J34" s="130" t="str">
        <f>IFERROR(VLOOKUP(D34,DB!A:G,7,0),"")</f>
        <v/>
      </c>
      <c r="K34" s="133"/>
      <c r="L34" s="134" t="str">
        <f>IFERROR(VLOOKUP(D34,DB!A:I,9,0),"")</f>
        <v/>
      </c>
    </row>
    <row r="35" spans="1:12" ht="15" customHeight="1">
      <c r="A35" s="129"/>
      <c r="B35" s="130" t="str">
        <f>IFERROR(VLOOKUP(D35,DB!A:K,11,0),"")</f>
        <v/>
      </c>
      <c r="C35" s="130"/>
      <c r="D35" s="130"/>
      <c r="E35" s="131"/>
      <c r="F35" s="128"/>
      <c r="G35" s="132">
        <f ca="1">IFERROR(NOW()-F35,"")</f>
        <v>45978.502852777776</v>
      </c>
      <c r="H35" s="128"/>
      <c r="I35" s="130" t="str">
        <f>IFERROR(VLOOKUP(D35,DB!A:F,6,0),"")</f>
        <v/>
      </c>
      <c r="J35" s="130" t="str">
        <f>IFERROR(VLOOKUP(D35,DB!A:G,7,0),"")</f>
        <v/>
      </c>
      <c r="K35" s="133"/>
      <c r="L35" s="134" t="str">
        <f>IFERROR(VLOOKUP(D35,DB!A:I,9,0),"")</f>
        <v/>
      </c>
    </row>
    <row r="36" spans="1:12" ht="15" customHeight="1">
      <c r="A36" s="129"/>
      <c r="B36" s="130" t="str">
        <f>IFERROR(VLOOKUP(D36,DB!A:K,11,0),"")</f>
        <v/>
      </c>
      <c r="C36" s="130"/>
      <c r="D36" s="130"/>
      <c r="E36" s="131"/>
      <c r="F36" s="128"/>
      <c r="G36" s="132">
        <f ca="1">IFERROR(NOW()-F36,"")</f>
        <v>45978.502852777776</v>
      </c>
      <c r="H36" s="128"/>
      <c r="I36" s="130" t="str">
        <f>IFERROR(VLOOKUP(D36,DB!A:F,6,0),"")</f>
        <v/>
      </c>
      <c r="J36" s="130" t="str">
        <f>IFERROR(VLOOKUP(D36,DB!A:G,7,0),"")</f>
        <v/>
      </c>
      <c r="K36" s="133"/>
      <c r="L36" s="134" t="str">
        <f>IFERROR(VLOOKUP(D36,DB!A:I,9,0),"")</f>
        <v/>
      </c>
    </row>
    <row r="37" spans="1:12" ht="15" customHeight="1">
      <c r="A37" s="129"/>
      <c r="B37" s="130" t="str">
        <f>IFERROR(VLOOKUP(D37,DB!A:K,11,0),"")</f>
        <v/>
      </c>
      <c r="C37" s="130"/>
      <c r="D37" s="130"/>
      <c r="E37" s="131"/>
      <c r="F37" s="128"/>
      <c r="G37" s="132">
        <f ca="1">IFERROR(NOW()-F37,"")</f>
        <v>45978.502852777776</v>
      </c>
      <c r="H37" s="128"/>
      <c r="I37" s="130" t="str">
        <f>IFERROR(VLOOKUP(D37,DB!A:F,6,0),"")</f>
        <v/>
      </c>
      <c r="J37" s="130" t="str">
        <f>IFERROR(VLOOKUP(D37,DB!A:G,7,0),"")</f>
        <v/>
      </c>
      <c r="K37" s="133"/>
      <c r="L37" s="134" t="str">
        <f>IFERROR(VLOOKUP(D37,DB!A:I,9,0),"")</f>
        <v/>
      </c>
    </row>
    <row r="38" spans="1:12" ht="15" customHeight="1">
      <c r="A38" s="129"/>
      <c r="B38" s="130" t="str">
        <f>IFERROR(VLOOKUP(D38,DB!A:K,11,0),"")</f>
        <v/>
      </c>
      <c r="C38" s="130"/>
      <c r="D38" s="130"/>
      <c r="E38" s="131"/>
      <c r="F38" s="128"/>
      <c r="G38" s="132">
        <f ca="1">IFERROR(NOW()-F38,"")</f>
        <v>45978.502852777776</v>
      </c>
      <c r="H38" s="128"/>
      <c r="I38" s="130" t="str">
        <f>IFERROR(VLOOKUP(D38,DB!A:F,6,0),"")</f>
        <v/>
      </c>
      <c r="J38" s="130" t="str">
        <f>IFERROR(VLOOKUP(D38,DB!A:G,7,0),"")</f>
        <v/>
      </c>
      <c r="K38" s="133"/>
      <c r="L38" s="134" t="str">
        <f>IFERROR(VLOOKUP(D38,DB!A:I,9,0),"")</f>
        <v/>
      </c>
    </row>
    <row r="39" spans="1:12" ht="15" customHeight="1">
      <c r="A39" s="129"/>
      <c r="B39" s="130" t="str">
        <f>IFERROR(VLOOKUP(D39,DB!A:K,11,0),"")</f>
        <v/>
      </c>
      <c r="C39" s="130"/>
      <c r="D39" s="130"/>
      <c r="E39" s="131"/>
      <c r="F39" s="128"/>
      <c r="G39" s="132">
        <f ca="1">IFERROR(NOW()-F39,"")</f>
        <v>45978.502852777776</v>
      </c>
      <c r="H39" s="128"/>
      <c r="I39" s="130" t="str">
        <f>IFERROR(VLOOKUP(D39,DB!A:F,6,0),"")</f>
        <v/>
      </c>
      <c r="J39" s="130" t="str">
        <f>IFERROR(VLOOKUP(D39,DB!A:G,7,0),"")</f>
        <v/>
      </c>
      <c r="K39" s="133"/>
      <c r="L39" s="134" t="str">
        <f>IFERROR(VLOOKUP(D39,DB!A:I,9,0),"")</f>
        <v/>
      </c>
    </row>
    <row r="40" spans="1:12" ht="15" customHeight="1">
      <c r="A40" s="129"/>
      <c r="B40" s="130" t="str">
        <f>IFERROR(VLOOKUP(D40,DB!A:K,11,0),"")</f>
        <v/>
      </c>
      <c r="C40" s="130"/>
      <c r="D40" s="130"/>
      <c r="E40" s="131"/>
      <c r="F40" s="128"/>
      <c r="G40" s="132">
        <f ca="1">IFERROR(NOW()-F40,"")</f>
        <v>45978.502852777776</v>
      </c>
      <c r="H40" s="128"/>
      <c r="I40" s="130" t="str">
        <f>IFERROR(VLOOKUP(D40,DB!A:F,6,0),"")</f>
        <v/>
      </c>
      <c r="J40" s="130" t="str">
        <f>IFERROR(VLOOKUP(D40,DB!A:G,7,0),"")</f>
        <v/>
      </c>
      <c r="K40" s="133"/>
      <c r="L40" s="134" t="str">
        <f>IFERROR(VLOOKUP(D40,DB!A:I,9,0),"")</f>
        <v/>
      </c>
    </row>
    <row r="41" spans="1:12" ht="15" customHeight="1">
      <c r="A41" s="129"/>
      <c r="B41" s="130" t="str">
        <f>IFERROR(VLOOKUP(D41,DB!A:K,11,0),"")</f>
        <v/>
      </c>
      <c r="C41" s="130"/>
      <c r="D41" s="130"/>
      <c r="E41" s="131"/>
      <c r="F41" s="128"/>
      <c r="G41" s="132">
        <f ca="1">IFERROR(NOW()-F41,"")</f>
        <v>45978.502852777776</v>
      </c>
      <c r="H41" s="128"/>
      <c r="I41" s="130" t="str">
        <f>IFERROR(VLOOKUP(D41,DB!A:F,6,0),"")</f>
        <v/>
      </c>
      <c r="J41" s="130" t="str">
        <f>IFERROR(VLOOKUP(D41,DB!A:G,7,0),"")</f>
        <v/>
      </c>
      <c r="K41" s="133"/>
      <c r="L41" s="134" t="str">
        <f>IFERROR(VLOOKUP(D41,DB!A:I,9,0),"")</f>
        <v/>
      </c>
    </row>
    <row r="42" spans="1:12" ht="15" customHeight="1">
      <c r="A42" s="129"/>
      <c r="B42" s="130" t="str">
        <f>IFERROR(VLOOKUP(D42,DB!A:K,11,0),"")</f>
        <v/>
      </c>
      <c r="C42" s="130"/>
      <c r="D42" s="130"/>
      <c r="E42" s="131"/>
      <c r="F42" s="128"/>
      <c r="G42" s="132">
        <f ca="1">IFERROR(NOW()-F42,"")</f>
        <v>45978.502852777776</v>
      </c>
      <c r="H42" s="128"/>
      <c r="I42" s="130" t="str">
        <f>IFERROR(VLOOKUP(D42,DB!A:F,6,0),"")</f>
        <v/>
      </c>
      <c r="J42" s="130" t="str">
        <f>IFERROR(VLOOKUP(D42,DB!A:G,7,0),"")</f>
        <v/>
      </c>
      <c r="K42" s="133"/>
      <c r="L42" s="134" t="str">
        <f>IFERROR(VLOOKUP(D42,DB!A:I,9,0),"")</f>
        <v/>
      </c>
    </row>
    <row r="43" spans="1:12" ht="15" customHeight="1">
      <c r="A43" s="129"/>
      <c r="B43" s="130" t="str">
        <f>IFERROR(VLOOKUP(D43,DB!A:K,11,0),"")</f>
        <v/>
      </c>
      <c r="C43" s="130"/>
      <c r="D43" s="130"/>
      <c r="E43" s="131"/>
      <c r="F43" s="128"/>
      <c r="G43" s="132">
        <f ca="1">IFERROR(NOW()-F43,"")</f>
        <v>45978.502852777776</v>
      </c>
      <c r="H43" s="128"/>
      <c r="I43" s="130" t="str">
        <f>IFERROR(VLOOKUP(D43,DB!A:F,6,0),"")</f>
        <v/>
      </c>
      <c r="J43" s="130" t="str">
        <f>IFERROR(VLOOKUP(D43,DB!A:G,7,0),"")</f>
        <v/>
      </c>
      <c r="K43" s="133"/>
      <c r="L43" s="134" t="str">
        <f>IFERROR(VLOOKUP(D43,DB!A:I,9,0),"")</f>
        <v/>
      </c>
    </row>
    <row r="44" spans="1:12" ht="15" customHeight="1">
      <c r="A44" s="129"/>
      <c r="B44" s="130" t="str">
        <f>IFERROR(VLOOKUP(D44,DB!A:K,11,0),"")</f>
        <v/>
      </c>
      <c r="C44" s="130"/>
      <c r="D44" s="130"/>
      <c r="E44" s="131"/>
      <c r="F44" s="128"/>
      <c r="G44" s="132">
        <f ca="1">IFERROR(NOW()-F44,"")</f>
        <v>45978.502852777776</v>
      </c>
      <c r="H44" s="128"/>
      <c r="I44" s="130" t="str">
        <f>IFERROR(VLOOKUP(D44,DB!A:F,6,0),"")</f>
        <v/>
      </c>
      <c r="J44" s="130" t="str">
        <f>IFERROR(VLOOKUP(D44,DB!A:G,7,0),"")</f>
        <v/>
      </c>
      <c r="K44" s="133"/>
      <c r="L44" s="134" t="str">
        <f>IFERROR(VLOOKUP(D44,DB!A:I,9,0),"")</f>
        <v/>
      </c>
    </row>
    <row r="45" spans="1:12" ht="15" customHeight="1">
      <c r="A45" s="129"/>
      <c r="B45" s="130" t="str">
        <f>IFERROR(VLOOKUP(D45,DB!A:K,11,0),"")</f>
        <v/>
      </c>
      <c r="C45" s="130"/>
      <c r="D45" s="130"/>
      <c r="E45" s="131"/>
      <c r="F45" s="128"/>
      <c r="G45" s="132">
        <f ca="1">IFERROR(NOW()-F45,"")</f>
        <v>45978.502852777776</v>
      </c>
      <c r="H45" s="128"/>
      <c r="I45" s="130" t="str">
        <f>IFERROR(VLOOKUP(D45,DB!A:F,6,0),"")</f>
        <v/>
      </c>
      <c r="J45" s="130" t="str">
        <f>IFERROR(VLOOKUP(D45,DB!A:G,7,0),"")</f>
        <v/>
      </c>
      <c r="K45" s="133"/>
      <c r="L45" s="134" t="str">
        <f>IFERROR(VLOOKUP(D45,DB!A:I,9,0),"")</f>
        <v/>
      </c>
    </row>
    <row r="46" spans="1:12" ht="15" customHeight="1">
      <c r="A46" s="129"/>
      <c r="B46" s="130" t="str">
        <f>IFERROR(VLOOKUP(D46,DB!A:K,11,0),"")</f>
        <v/>
      </c>
      <c r="C46" s="130"/>
      <c r="D46" s="130"/>
      <c r="E46" s="131"/>
      <c r="F46" s="128"/>
      <c r="G46" s="132">
        <f ca="1">IFERROR(NOW()-F46,"")</f>
        <v>45978.502852777776</v>
      </c>
      <c r="H46" s="128"/>
      <c r="I46" s="130" t="str">
        <f>IFERROR(VLOOKUP(D46,DB!A:F,6,0),"")</f>
        <v/>
      </c>
      <c r="J46" s="130" t="str">
        <f>IFERROR(VLOOKUP(D46,DB!A:G,7,0),"")</f>
        <v/>
      </c>
      <c r="K46" s="133"/>
      <c r="L46" s="134" t="str">
        <f>IFERROR(VLOOKUP(D46,DB!A:I,9,0),"")</f>
        <v/>
      </c>
    </row>
    <row r="47" spans="1:12" ht="15" customHeight="1">
      <c r="A47" s="129"/>
      <c r="B47" s="130" t="str">
        <f>IFERROR(VLOOKUP(D47,DB!A:K,11,0),"")</f>
        <v/>
      </c>
      <c r="C47" s="130"/>
      <c r="D47" s="130"/>
      <c r="E47" s="131"/>
      <c r="F47" s="128"/>
      <c r="G47" s="132">
        <f ca="1">IFERROR(NOW()-F47,"")</f>
        <v>45978.502852777776</v>
      </c>
      <c r="H47" s="128"/>
      <c r="I47" s="130" t="str">
        <f>IFERROR(VLOOKUP(D47,DB!A:F,6,0),"")</f>
        <v/>
      </c>
      <c r="J47" s="130" t="str">
        <f>IFERROR(VLOOKUP(D47,DB!A:G,7,0),"")</f>
        <v/>
      </c>
      <c r="K47" s="133"/>
      <c r="L47" s="134" t="str">
        <f>IFERROR(VLOOKUP(D47,DB!A:I,9,0),"")</f>
        <v/>
      </c>
    </row>
    <row r="48" spans="1:12" ht="15" customHeight="1">
      <c r="A48" s="129"/>
      <c r="B48" s="130" t="str">
        <f>IFERROR(VLOOKUP(D48,DB!A:K,11,0),"")</f>
        <v/>
      </c>
      <c r="C48" s="130"/>
      <c r="D48" s="130"/>
      <c r="E48" s="131"/>
      <c r="F48" s="128"/>
      <c r="G48" s="132">
        <f ca="1">IFERROR(NOW()-F48,"")</f>
        <v>45978.502852777776</v>
      </c>
      <c r="H48" s="128"/>
      <c r="I48" s="130" t="str">
        <f>IFERROR(VLOOKUP(D48,DB!A:F,6,0),"")</f>
        <v/>
      </c>
      <c r="J48" s="130" t="str">
        <f>IFERROR(VLOOKUP(D48,DB!A:G,7,0),"")</f>
        <v/>
      </c>
      <c r="K48" s="133"/>
      <c r="L48" s="134" t="str">
        <f>IFERROR(VLOOKUP(D48,DB!A:I,9,0),"")</f>
        <v/>
      </c>
    </row>
    <row r="49" spans="1:12" ht="15" customHeight="1">
      <c r="A49" s="129"/>
      <c r="B49" s="130" t="str">
        <f>IFERROR(VLOOKUP(D49,DB!A:K,11,0),"")</f>
        <v/>
      </c>
      <c r="C49" s="130"/>
      <c r="D49" s="130"/>
      <c r="E49" s="131"/>
      <c r="F49" s="128"/>
      <c r="G49" s="132">
        <f ca="1">IFERROR(NOW()-F49,"")</f>
        <v>45978.502852777776</v>
      </c>
      <c r="H49" s="128"/>
      <c r="I49" s="130" t="str">
        <f>IFERROR(VLOOKUP(D49,DB!A:F,6,0),"")</f>
        <v/>
      </c>
      <c r="J49" s="130" t="str">
        <f>IFERROR(VLOOKUP(D49,DB!A:G,7,0),"")</f>
        <v/>
      </c>
      <c r="K49" s="133"/>
      <c r="L49" s="134" t="str">
        <f>IFERROR(VLOOKUP(D49,DB!A:I,9,0),"")</f>
        <v/>
      </c>
    </row>
    <row r="50" spans="1:12" ht="15" customHeight="1">
      <c r="A50" s="129"/>
      <c r="B50" s="130" t="str">
        <f>IFERROR(VLOOKUP(D50,DB!A:K,11,0),"")</f>
        <v/>
      </c>
      <c r="C50" s="130"/>
      <c r="D50" s="130"/>
      <c r="E50" s="131"/>
      <c r="F50" s="128"/>
      <c r="G50" s="132">
        <f ca="1">IFERROR(NOW()-F50,"")</f>
        <v>45978.502852777776</v>
      </c>
      <c r="H50" s="128"/>
      <c r="I50" s="130" t="str">
        <f>IFERROR(VLOOKUP(D50,DB!A:F,6,0),"")</f>
        <v/>
      </c>
      <c r="J50" s="130" t="str">
        <f>IFERROR(VLOOKUP(D50,DB!A:G,7,0),"")</f>
        <v/>
      </c>
      <c r="K50" s="133"/>
      <c r="L50" s="134" t="str">
        <f>IFERROR(VLOOKUP(D50,DB!A:I,9,0),"")</f>
        <v/>
      </c>
    </row>
    <row r="51" spans="1:12" ht="15" customHeight="1">
      <c r="A51" s="129"/>
      <c r="B51" s="130" t="str">
        <f>IFERROR(VLOOKUP(D51,DB!A:K,11,0),"")</f>
        <v/>
      </c>
      <c r="C51" s="130"/>
      <c r="D51" s="130"/>
      <c r="E51" s="131"/>
      <c r="F51" s="128"/>
      <c r="G51" s="132">
        <f ca="1">IFERROR(NOW()-F51,"")</f>
        <v>45978.502852777776</v>
      </c>
      <c r="H51" s="128"/>
      <c r="I51" s="130" t="str">
        <f>IFERROR(VLOOKUP(D51,DB!A:F,6,0),"")</f>
        <v/>
      </c>
      <c r="J51" s="130" t="str">
        <f>IFERROR(VLOOKUP(D51,DB!A:G,7,0),"")</f>
        <v/>
      </c>
      <c r="K51" s="133"/>
      <c r="L51" s="134" t="str">
        <f>IFERROR(VLOOKUP(D51,DB!A:I,9,0),"")</f>
        <v/>
      </c>
    </row>
    <row r="52" spans="1:12" ht="15" customHeight="1">
      <c r="A52" s="129"/>
      <c r="B52" s="130" t="str">
        <f>IFERROR(VLOOKUP(D52,DB!A:K,11,0),"")</f>
        <v/>
      </c>
      <c r="C52" s="130"/>
      <c r="D52" s="130"/>
      <c r="E52" s="131"/>
      <c r="F52" s="128"/>
      <c r="G52" s="132">
        <f ca="1">IFERROR(NOW()-F52,"")</f>
        <v>45978.502852777776</v>
      </c>
      <c r="H52" s="128"/>
      <c r="I52" s="130" t="str">
        <f>IFERROR(VLOOKUP(D52,DB!A:F,6,0),"")</f>
        <v/>
      </c>
      <c r="J52" s="130" t="str">
        <f>IFERROR(VLOOKUP(D52,DB!A:G,7,0),"")</f>
        <v/>
      </c>
      <c r="K52" s="133"/>
      <c r="L52" s="134" t="str">
        <f>IFERROR(VLOOKUP(D52,DB!A:I,9,0),"")</f>
        <v/>
      </c>
    </row>
    <row r="53" spans="1:12" ht="15" customHeight="1">
      <c r="A53" s="129"/>
      <c r="B53" s="130" t="str">
        <f>IFERROR(VLOOKUP(D53,DB!A:K,11,0),"")</f>
        <v/>
      </c>
      <c r="C53" s="130"/>
      <c r="D53" s="130"/>
      <c r="E53" s="131"/>
      <c r="F53" s="128"/>
      <c r="G53" s="132">
        <f ca="1">IFERROR(NOW()-F53,"")</f>
        <v>45978.502852777776</v>
      </c>
      <c r="H53" s="128"/>
      <c r="I53" s="130" t="str">
        <f>IFERROR(VLOOKUP(D53,DB!A:F,6,0),"")</f>
        <v/>
      </c>
      <c r="J53" s="130" t="str">
        <f>IFERROR(VLOOKUP(D53,DB!A:G,7,0),"")</f>
        <v/>
      </c>
      <c r="K53" s="133"/>
      <c r="L53" s="134" t="str">
        <f>IFERROR(VLOOKUP(D53,DB!A:I,9,0),"")</f>
        <v/>
      </c>
    </row>
    <row r="54" spans="1:12" ht="15" customHeight="1">
      <c r="A54" s="129"/>
      <c r="B54" s="130" t="str">
        <f>IFERROR(VLOOKUP(D54,DB!A:K,11,0),"")</f>
        <v/>
      </c>
      <c r="C54" s="130"/>
      <c r="D54" s="130"/>
      <c r="E54" s="131"/>
      <c r="F54" s="128"/>
      <c r="G54" s="132">
        <f ca="1">IFERROR(NOW()-F54,"")</f>
        <v>45978.502852777776</v>
      </c>
      <c r="H54" s="128"/>
      <c r="I54" s="130" t="str">
        <f>IFERROR(VLOOKUP(D54,DB!A:F,6,0),"")</f>
        <v/>
      </c>
      <c r="J54" s="130" t="str">
        <f>IFERROR(VLOOKUP(D54,DB!A:G,7,0),"")</f>
        <v/>
      </c>
      <c r="K54" s="133"/>
      <c r="L54" s="134" t="str">
        <f>IFERROR(VLOOKUP(D54,DB!A:I,9,0),"")</f>
        <v/>
      </c>
    </row>
    <row r="55" spans="1:12" ht="15" customHeight="1">
      <c r="A55" s="129"/>
      <c r="B55" s="130" t="str">
        <f>IFERROR(VLOOKUP(D55,DB!A:K,11,0),"")</f>
        <v/>
      </c>
      <c r="C55" s="130"/>
      <c r="D55" s="130"/>
      <c r="E55" s="131"/>
      <c r="F55" s="128"/>
      <c r="G55" s="132">
        <f ca="1">IFERROR(NOW()-F55,"")</f>
        <v>45978.502852777776</v>
      </c>
      <c r="H55" s="128"/>
      <c r="I55" s="130" t="str">
        <f>IFERROR(VLOOKUP(D55,DB!A:F,6,0),"")</f>
        <v/>
      </c>
      <c r="J55" s="130" t="str">
        <f>IFERROR(VLOOKUP(D55,DB!A:G,7,0),"")</f>
        <v/>
      </c>
      <c r="K55" s="133"/>
      <c r="L55" s="134" t="str">
        <f>IFERROR(VLOOKUP(D55,DB!A:I,9,0),"")</f>
        <v/>
      </c>
    </row>
    <row r="56" spans="1:12" ht="15" customHeight="1">
      <c r="A56" s="129"/>
      <c r="B56" s="130" t="str">
        <f>IFERROR(VLOOKUP(D56,DB!A:K,11,0),"")</f>
        <v/>
      </c>
      <c r="C56" s="130"/>
      <c r="D56" s="130"/>
      <c r="E56" s="131"/>
      <c r="F56" s="128"/>
      <c r="G56" s="132">
        <f ca="1">IFERROR(NOW()-F56,"")</f>
        <v>45978.502852777776</v>
      </c>
      <c r="H56" s="128"/>
      <c r="I56" s="130" t="str">
        <f>IFERROR(VLOOKUP(D56,DB!A:F,6,0),"")</f>
        <v/>
      </c>
      <c r="J56" s="130" t="str">
        <f>IFERROR(VLOOKUP(D56,DB!A:G,7,0),"")</f>
        <v/>
      </c>
      <c r="K56" s="133"/>
      <c r="L56" s="134" t="str">
        <f>IFERROR(VLOOKUP(D56,DB!A:I,9,0),"")</f>
        <v/>
      </c>
    </row>
    <row r="57" spans="1:12" ht="15" customHeight="1">
      <c r="A57" s="129"/>
      <c r="B57" s="130" t="str">
        <f>IFERROR(VLOOKUP(D57,DB!A:K,11,0),"")</f>
        <v/>
      </c>
      <c r="C57" s="130"/>
      <c r="D57" s="130"/>
      <c r="E57" s="131"/>
      <c r="F57" s="128"/>
      <c r="G57" s="132">
        <f ca="1">IFERROR(NOW()-F57,"")</f>
        <v>45978.502852777776</v>
      </c>
      <c r="H57" s="128"/>
      <c r="I57" s="130" t="str">
        <f>IFERROR(VLOOKUP(D57,DB!A:F,6,0),"")</f>
        <v/>
      </c>
      <c r="J57" s="130" t="str">
        <f>IFERROR(VLOOKUP(D57,DB!A:G,7,0),"")</f>
        <v/>
      </c>
      <c r="K57" s="133"/>
      <c r="L57" s="134" t="str">
        <f>IFERROR(VLOOKUP(D57,DB!A:I,9,0),"")</f>
        <v/>
      </c>
    </row>
    <row r="58" spans="1:12" ht="15" customHeight="1">
      <c r="A58" s="129"/>
      <c r="B58" s="130" t="str">
        <f>IFERROR(VLOOKUP(D58,DB!A:K,11,0),"")</f>
        <v/>
      </c>
      <c r="C58" s="130"/>
      <c r="D58" s="130"/>
      <c r="E58" s="131"/>
      <c r="F58" s="128"/>
      <c r="G58" s="132">
        <f ca="1">IFERROR(NOW()-F58,"")</f>
        <v>45978.502852777776</v>
      </c>
      <c r="H58" s="128"/>
      <c r="I58" s="130" t="str">
        <f>IFERROR(VLOOKUP(D58,DB!A:F,6,0),"")</f>
        <v/>
      </c>
      <c r="J58" s="130" t="str">
        <f>IFERROR(VLOOKUP(D58,DB!A:G,7,0),"")</f>
        <v/>
      </c>
      <c r="K58" s="133"/>
      <c r="L58" s="134" t="str">
        <f>IFERROR(VLOOKUP(D58,DB!A:I,9,0),"")</f>
        <v/>
      </c>
    </row>
    <row r="59" spans="1:12" ht="15" customHeight="1">
      <c r="A59" s="129"/>
      <c r="B59" s="130" t="str">
        <f>IFERROR(VLOOKUP(D59,DB!A:K,11,0),"")</f>
        <v/>
      </c>
      <c r="C59" s="130"/>
      <c r="D59" s="130"/>
      <c r="E59" s="131"/>
      <c r="F59" s="128"/>
      <c r="G59" s="132">
        <f ca="1">IFERROR(NOW()-F59,"")</f>
        <v>45978.502852777776</v>
      </c>
      <c r="H59" s="128"/>
      <c r="I59" s="130" t="str">
        <f>IFERROR(VLOOKUP(D59,DB!A:F,6,0),"")</f>
        <v/>
      </c>
      <c r="J59" s="130" t="str">
        <f>IFERROR(VLOOKUP(D59,DB!A:G,7,0),"")</f>
        <v/>
      </c>
      <c r="K59" s="133"/>
      <c r="L59" s="134" t="str">
        <f>IFERROR(VLOOKUP(D59,DB!A:I,9,0),"")</f>
        <v/>
      </c>
    </row>
    <row r="60" spans="1:12" ht="15" customHeight="1">
      <c r="A60" s="129"/>
      <c r="B60" s="130" t="str">
        <f>IFERROR(VLOOKUP(D60,DB!A:K,11,0),"")</f>
        <v/>
      </c>
      <c r="C60" s="130"/>
      <c r="D60" s="130"/>
      <c r="E60" s="131"/>
      <c r="F60" s="128"/>
      <c r="G60" s="132">
        <f ca="1">IFERROR(NOW()-F60,"")</f>
        <v>45978.502852777776</v>
      </c>
      <c r="H60" s="128"/>
      <c r="I60" s="130" t="str">
        <f>IFERROR(VLOOKUP(D60,DB!A:F,6,0),"")</f>
        <v/>
      </c>
      <c r="J60" s="130" t="str">
        <f>IFERROR(VLOOKUP(D60,DB!A:G,7,0),"")</f>
        <v/>
      </c>
      <c r="K60" s="133"/>
      <c r="L60" s="134" t="str">
        <f>IFERROR(VLOOKUP(D60,DB!A:I,9,0),"")</f>
        <v/>
      </c>
    </row>
    <row r="61" spans="1:12" ht="15" customHeight="1">
      <c r="A61" s="129"/>
      <c r="B61" s="130" t="str">
        <f>IFERROR(VLOOKUP(D61,DB!A:K,11,0),"")</f>
        <v/>
      </c>
      <c r="C61" s="130"/>
      <c r="D61" s="130"/>
      <c r="E61" s="131"/>
      <c r="F61" s="128"/>
      <c r="G61" s="132">
        <f ca="1">IFERROR(NOW()-F61,"")</f>
        <v>45978.502852777776</v>
      </c>
      <c r="H61" s="128"/>
      <c r="I61" s="130" t="str">
        <f>IFERROR(VLOOKUP(D61,DB!A:F,6,0),"")</f>
        <v/>
      </c>
      <c r="J61" s="130" t="str">
        <f>IFERROR(VLOOKUP(D61,DB!A:G,7,0),"")</f>
        <v/>
      </c>
      <c r="K61" s="133"/>
      <c r="L61" s="134" t="str">
        <f>IFERROR(VLOOKUP(D61,DB!A:I,9,0),"")</f>
        <v/>
      </c>
    </row>
    <row r="62" spans="1:12" ht="15" customHeight="1">
      <c r="A62" s="129"/>
      <c r="B62" s="130" t="str">
        <f>IFERROR(VLOOKUP(D62,DB!A:K,11,0),"")</f>
        <v/>
      </c>
      <c r="C62" s="130"/>
      <c r="D62" s="130"/>
      <c r="E62" s="131"/>
      <c r="F62" s="128"/>
      <c r="G62" s="132">
        <f ca="1">IFERROR(NOW()-F62,"")</f>
        <v>45978.502852777776</v>
      </c>
      <c r="H62" s="128"/>
      <c r="I62" s="130" t="str">
        <f>IFERROR(VLOOKUP(D62,DB!A:F,6,0),"")</f>
        <v/>
      </c>
      <c r="J62" s="130" t="str">
        <f>IFERROR(VLOOKUP(D62,DB!A:G,7,0),"")</f>
        <v/>
      </c>
      <c r="K62" s="133"/>
      <c r="L62" s="134" t="str">
        <f>IFERROR(VLOOKUP(D62,DB!A:I,9,0),"")</f>
        <v/>
      </c>
    </row>
    <row r="63" spans="1:12" ht="15" customHeight="1">
      <c r="A63" s="129"/>
      <c r="B63" s="130" t="str">
        <f>IFERROR(VLOOKUP(D63,DB!A:K,11,0),"")</f>
        <v/>
      </c>
      <c r="C63" s="130"/>
      <c r="D63" s="130"/>
      <c r="E63" s="131"/>
      <c r="F63" s="128"/>
      <c r="G63" s="132">
        <f ca="1">IFERROR(NOW()-F63,"")</f>
        <v>45978.502852777776</v>
      </c>
      <c r="H63" s="128"/>
      <c r="I63" s="130" t="str">
        <f>IFERROR(VLOOKUP(D63,DB!A:F,6,0),"")</f>
        <v/>
      </c>
      <c r="J63" s="130" t="str">
        <f>IFERROR(VLOOKUP(D63,DB!A:G,7,0),"")</f>
        <v/>
      </c>
      <c r="K63" s="133"/>
      <c r="L63" s="134" t="str">
        <f>IFERROR(VLOOKUP(D63,DB!A:I,9,0),"")</f>
        <v/>
      </c>
    </row>
    <row r="64" spans="1:12" ht="15" customHeight="1">
      <c r="A64" s="129"/>
      <c r="B64" s="130" t="str">
        <f>IFERROR(VLOOKUP(D64,DB!A:K,11,0),"")</f>
        <v/>
      </c>
      <c r="C64" s="130"/>
      <c r="D64" s="130"/>
      <c r="E64" s="131"/>
      <c r="F64" s="128"/>
      <c r="G64" s="132">
        <f ca="1">IFERROR(NOW()-F64,"")</f>
        <v>45978.502852777776</v>
      </c>
      <c r="H64" s="128"/>
      <c r="I64" s="130" t="str">
        <f>IFERROR(VLOOKUP(D64,DB!A:F,6,0),"")</f>
        <v/>
      </c>
      <c r="J64" s="130" t="str">
        <f>IFERROR(VLOOKUP(D64,DB!A:G,7,0),"")</f>
        <v/>
      </c>
      <c r="K64" s="133"/>
      <c r="L64" s="134" t="str">
        <f>IFERROR(VLOOKUP(D64,DB!A:I,9,0),"")</f>
        <v/>
      </c>
    </row>
    <row r="65" spans="1:12" ht="15" customHeight="1">
      <c r="A65" s="129"/>
      <c r="B65" s="130" t="str">
        <f>IFERROR(VLOOKUP(D65,DB!A:K,11,0),"")</f>
        <v/>
      </c>
      <c r="C65" s="130"/>
      <c r="D65" s="130"/>
      <c r="E65" s="131"/>
      <c r="F65" s="128"/>
      <c r="G65" s="132">
        <f ca="1">IFERROR(NOW()-F65,"")</f>
        <v>45978.502852777776</v>
      </c>
      <c r="H65" s="128"/>
      <c r="I65" s="130" t="str">
        <f>IFERROR(VLOOKUP(D65,DB!A:F,6,0),"")</f>
        <v/>
      </c>
      <c r="J65" s="130" t="str">
        <f>IFERROR(VLOOKUP(D65,DB!A:G,7,0),"")</f>
        <v/>
      </c>
      <c r="K65" s="133"/>
      <c r="L65" s="134" t="str">
        <f>IFERROR(VLOOKUP(D65,DB!A:I,9,0),"")</f>
        <v/>
      </c>
    </row>
    <row r="66" spans="1:12" ht="15" customHeight="1">
      <c r="A66" s="129"/>
      <c r="B66" s="130" t="str">
        <f>IFERROR(VLOOKUP(D66,DB!A:K,11,0),"")</f>
        <v/>
      </c>
      <c r="C66" s="130"/>
      <c r="D66" s="130"/>
      <c r="E66" s="131"/>
      <c r="F66" s="128"/>
      <c r="G66" s="132">
        <f ca="1">IFERROR(NOW()-F66,"")</f>
        <v>45978.502852777776</v>
      </c>
      <c r="H66" s="128"/>
      <c r="I66" s="130" t="str">
        <f>IFERROR(VLOOKUP(D66,DB!A:F,6,0),"")</f>
        <v/>
      </c>
      <c r="J66" s="130" t="str">
        <f>IFERROR(VLOOKUP(D66,DB!A:G,7,0),"")</f>
        <v/>
      </c>
      <c r="K66" s="133"/>
      <c r="L66" s="134" t="str">
        <f>IFERROR(VLOOKUP(D66,DB!A:I,9,0),"")</f>
        <v/>
      </c>
    </row>
    <row r="67" spans="1:12" ht="15" customHeight="1">
      <c r="A67" s="129"/>
      <c r="B67" s="130" t="str">
        <f>IFERROR(VLOOKUP(D67,DB!A:K,11,0),"")</f>
        <v/>
      </c>
      <c r="C67" s="130"/>
      <c r="D67" s="130"/>
      <c r="E67" s="131"/>
      <c r="F67" s="128"/>
      <c r="G67" s="132">
        <f ca="1">IFERROR(NOW()-F67,"")</f>
        <v>45978.502852777776</v>
      </c>
      <c r="H67" s="128"/>
      <c r="I67" s="130" t="str">
        <f>IFERROR(VLOOKUP(D67,DB!A:F,6,0),"")</f>
        <v/>
      </c>
      <c r="J67" s="130" t="str">
        <f>IFERROR(VLOOKUP(D67,DB!A:G,7,0),"")</f>
        <v/>
      </c>
      <c r="K67" s="133"/>
      <c r="L67" s="134" t="str">
        <f>IFERROR(VLOOKUP(D67,DB!A:I,9,0),"")</f>
        <v/>
      </c>
    </row>
    <row r="68" spans="1:12" ht="15" customHeight="1">
      <c r="A68" s="129"/>
      <c r="B68" s="130" t="str">
        <f>IFERROR(VLOOKUP(D68,DB!A:K,11,0),"")</f>
        <v/>
      </c>
      <c r="C68" s="130"/>
      <c r="D68" s="130"/>
      <c r="E68" s="131"/>
      <c r="F68" s="128"/>
      <c r="G68" s="132">
        <f ca="1">IFERROR(NOW()-F68,"")</f>
        <v>45978.502852777776</v>
      </c>
      <c r="H68" s="128"/>
      <c r="I68" s="130" t="str">
        <f>IFERROR(VLOOKUP(D68,DB!A:F,6,0),"")</f>
        <v/>
      </c>
      <c r="J68" s="130" t="str">
        <f>IFERROR(VLOOKUP(D68,DB!A:G,7,0),"")</f>
        <v/>
      </c>
      <c r="K68" s="133"/>
      <c r="L68" s="134" t="str">
        <f>IFERROR(VLOOKUP(D68,DB!A:I,9,0),"")</f>
        <v/>
      </c>
    </row>
    <row r="69" spans="1:12" ht="15" customHeight="1">
      <c r="A69" s="129"/>
      <c r="B69" s="130" t="str">
        <f>IFERROR(VLOOKUP(D69,DB!A:K,11,0),"")</f>
        <v/>
      </c>
      <c r="C69" s="130"/>
      <c r="D69" s="130"/>
      <c r="E69" s="131"/>
      <c r="F69" s="128"/>
      <c r="G69" s="132">
        <f ca="1">IFERROR(NOW()-F69,"")</f>
        <v>45978.502852777776</v>
      </c>
      <c r="H69" s="128"/>
      <c r="I69" s="130" t="str">
        <f>IFERROR(VLOOKUP(D69,DB!A:F,6,0),"")</f>
        <v/>
      </c>
      <c r="J69" s="130" t="str">
        <f>IFERROR(VLOOKUP(D69,DB!A:G,7,0),"")</f>
        <v/>
      </c>
      <c r="K69" s="133"/>
      <c r="L69" s="134" t="str">
        <f>IFERROR(VLOOKUP(D69,DB!A:I,9,0),"")</f>
        <v/>
      </c>
    </row>
    <row r="70" spans="1:12" ht="15" customHeight="1">
      <c r="A70" s="129"/>
      <c r="B70" s="130" t="str">
        <f>IFERROR(VLOOKUP(D70,DB!A:K,11,0),"")</f>
        <v/>
      </c>
      <c r="C70" s="130"/>
      <c r="D70" s="130"/>
      <c r="E70" s="131"/>
      <c r="F70" s="128"/>
      <c r="G70" s="132">
        <f ca="1">IFERROR(NOW()-F70,"")</f>
        <v>45978.502852777776</v>
      </c>
      <c r="H70" s="128"/>
      <c r="I70" s="130" t="str">
        <f>IFERROR(VLOOKUP(D70,DB!A:F,6,0),"")</f>
        <v/>
      </c>
      <c r="J70" s="130" t="str">
        <f>IFERROR(VLOOKUP(D70,DB!A:G,7,0),"")</f>
        <v/>
      </c>
      <c r="K70" s="133"/>
      <c r="L70" s="134" t="str">
        <f>IFERROR(VLOOKUP(D70,DB!A:I,9,0),"")</f>
        <v/>
      </c>
    </row>
    <row r="71" spans="1:12" ht="15" customHeight="1">
      <c r="A71" s="129"/>
      <c r="B71" s="130" t="str">
        <f>IFERROR(VLOOKUP(D71,DB!A:K,11,0),"")</f>
        <v/>
      </c>
      <c r="C71" s="130"/>
      <c r="D71" s="130"/>
      <c r="E71" s="131"/>
      <c r="F71" s="128"/>
      <c r="G71" s="132">
        <f ca="1">IFERROR(NOW()-F71,"")</f>
        <v>45978.502852777776</v>
      </c>
      <c r="H71" s="128"/>
      <c r="I71" s="130" t="str">
        <f>IFERROR(VLOOKUP(D71,DB!A:F,6,0),"")</f>
        <v/>
      </c>
      <c r="J71" s="130" t="str">
        <f>IFERROR(VLOOKUP(D71,DB!A:G,7,0),"")</f>
        <v/>
      </c>
      <c r="K71" s="133"/>
      <c r="L71" s="134" t="str">
        <f>IFERROR(VLOOKUP(D71,DB!A:I,9,0),"")</f>
        <v/>
      </c>
    </row>
    <row r="72" spans="1:12" ht="15" customHeight="1">
      <c r="A72" s="129"/>
      <c r="B72" s="130" t="str">
        <f>IFERROR(VLOOKUP(D72,DB!A:K,11,0),"")</f>
        <v/>
      </c>
      <c r="C72" s="130"/>
      <c r="D72" s="130"/>
      <c r="E72" s="131"/>
      <c r="F72" s="128"/>
      <c r="G72" s="132">
        <f ca="1">IFERROR(NOW()-F72,"")</f>
        <v>45978.502852777776</v>
      </c>
      <c r="H72" s="128"/>
      <c r="I72" s="130" t="str">
        <f>IFERROR(VLOOKUP(D72,DB!A:F,6,0),"")</f>
        <v/>
      </c>
      <c r="J72" s="130" t="str">
        <f>IFERROR(VLOOKUP(D72,DB!A:G,7,0),"")</f>
        <v/>
      </c>
      <c r="K72" s="133"/>
      <c r="L72" s="134" t="str">
        <f>IFERROR(VLOOKUP(D72,DB!A:I,9,0),"")</f>
        <v/>
      </c>
    </row>
    <row r="73" spans="1:12" ht="15" customHeight="1">
      <c r="A73" s="129"/>
      <c r="B73" s="130" t="str">
        <f>IFERROR(VLOOKUP(D73,DB!A:K,11,0),"")</f>
        <v/>
      </c>
      <c r="C73" s="130"/>
      <c r="D73" s="130"/>
      <c r="E73" s="131"/>
      <c r="F73" s="128"/>
      <c r="G73" s="132">
        <f ca="1">IFERROR(NOW()-F73,"")</f>
        <v>45978.502852777776</v>
      </c>
      <c r="H73" s="128"/>
      <c r="I73" s="130" t="str">
        <f>IFERROR(VLOOKUP(D73,DB!A:F,6,0),"")</f>
        <v/>
      </c>
      <c r="J73" s="130" t="str">
        <f>IFERROR(VLOOKUP(D73,DB!A:G,7,0),"")</f>
        <v/>
      </c>
      <c r="K73" s="133"/>
      <c r="L73" s="134" t="str">
        <f>IFERROR(VLOOKUP(D73,DB!A:I,9,0),"")</f>
        <v/>
      </c>
    </row>
    <row r="74" spans="1:12" ht="15" customHeight="1">
      <c r="A74" s="129"/>
      <c r="B74" s="130" t="str">
        <f>IFERROR(VLOOKUP(D74,DB!A:K,11,0),"")</f>
        <v/>
      </c>
      <c r="C74" s="130"/>
      <c r="D74" s="130"/>
      <c r="E74" s="131"/>
      <c r="F74" s="128"/>
      <c r="G74" s="132">
        <f ca="1">IFERROR(NOW()-F74,"")</f>
        <v>45978.502852777776</v>
      </c>
      <c r="H74" s="128"/>
      <c r="I74" s="130" t="str">
        <f>IFERROR(VLOOKUP(D74,DB!A:F,6,0),"")</f>
        <v/>
      </c>
      <c r="J74" s="130" t="str">
        <f>IFERROR(VLOOKUP(D74,DB!A:G,7,0),"")</f>
        <v/>
      </c>
      <c r="K74" s="133"/>
      <c r="L74" s="134" t="str">
        <f>IFERROR(VLOOKUP(D74,DB!A:I,9,0),"")</f>
        <v/>
      </c>
    </row>
  </sheetData>
  <customSheetViews>
    <customSheetView guid="{F6042A99-DD27-4453-835D-0834D95730CC}" filter="1" showAutoFilter="1">
      <pageMargins left="0" right="0" top="0" bottom="0" header="0" footer="0"/>
      <autoFilter ref="B1:M1" xr:uid="{57659413-6A09-4BE9-BD75-AF6649B7E1DD}"/>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6"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153.50301481481438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5">
        <v>45976.436342592591</v>
      </c>
      <c r="G4" s="105">
        <f ca="1">IFERROR(NOW()-F4,"-")</f>
        <v>2.0665101851845975</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24801</v>
      </c>
      <c r="E5" s="103" t="s">
        <v>39021</v>
      </c>
      <c r="F5" s="104"/>
      <c r="G5" s="105">
        <f ca="1">IFERROR(NOW()-F5,"-")</f>
        <v>45978.502852546299</v>
      </c>
      <c r="H5" s="104">
        <v>45978.328020833331</v>
      </c>
      <c r="I5" s="18" t="str">
        <f>IFERROR(VLOOKUP(D5,DB!A:F,6,0),"")</f>
        <v>SCECO</v>
      </c>
      <c r="J5" s="18" t="str">
        <f>IFERROR(VLOOKUP(D5,DB!A:G,7,0),"")</f>
        <v>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38" t="str">
        <f>IFERROR(VLOOKUP(D6,DB!A:K,11,0),"")</f>
        <v/>
      </c>
      <c r="C6" s="18"/>
      <c r="D6" s="18"/>
      <c r="E6" s="103"/>
      <c r="F6" s="104"/>
      <c r="G6" s="105">
        <f ca="1">IFERROR(NOW()-F6,"-")</f>
        <v>45978.502852546299</v>
      </c>
      <c r="H6" s="104"/>
      <c r="I6" s="138" t="str">
        <f>IFERROR(VLOOKUP(D6,DB!A:F,6,0),"")</f>
        <v/>
      </c>
      <c r="J6" s="138" t="str">
        <f>IFERROR(VLOOKUP(D6,DB!A:G,7,0),"")</f>
        <v/>
      </c>
      <c r="K6" s="19"/>
      <c r="L6" s="13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39109</v>
      </c>
      <c r="B7" s="18" t="str">
        <f>IFERROR(VLOOKUP(D7,DB!A:K,11,0),"")</f>
        <v>R2</v>
      </c>
      <c r="C7" s="18"/>
      <c r="D7" s="18" t="s">
        <v>39110</v>
      </c>
      <c r="E7" s="103" t="s">
        <v>39021</v>
      </c>
      <c r="F7" s="135">
        <v>45978.484039351853</v>
      </c>
      <c r="G7" s="105">
        <f ca="1">IFERROR(NOW()-F7,"-")</f>
        <v>1.8813194445101544E-2</v>
      </c>
      <c r="H7" s="135" t="s">
        <v>39111</v>
      </c>
      <c r="I7" s="18" t="str">
        <f>IFERROR(VLOOKUP(D7,DB!A:F,6,0),"")</f>
        <v>SCECO</v>
      </c>
      <c r="J7" s="18" t="str">
        <f>IFERROR(VLOOKUP(D7,DB!A:G,7,0),"")</f>
        <v>Dead</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45978.502852546299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45978.502852777776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45978.502852777776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45978.502852777776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45978.502852777776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45978.502852777776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45978.502852777776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45978.502852777776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45978.502852777776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45978.502852777776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45978.502852777776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45978.502852777776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45978.502852777776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45978.502852777776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45978.502852777776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45978.502852777776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45978.502852777776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45978.502852777776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45978.502852777776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45978.502852777776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45978.502852777776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45978.502852777776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45978.502852777776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45978.502852777776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45978.502852777776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45978.502852777776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45978.502852777776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45978.502852777776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45978.502852777776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45978.502852777776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45978.502852777776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45978.502852777776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45978.502852777776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45978.502852777776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45978.502852777776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45978.502852777776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45978.502852777776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45978.502852777776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45978.502852777776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45978.502852777776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45978.502852777776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45978.502852777776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45978.502852777776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45978.502852777776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45978.502852777776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45978.502852777776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45978.502852777776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45978.502852777776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45978.502852777776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45978.502852777776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45978.502852777776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45978.502852777776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45978.502852777776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45978.502852777776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45978.502852777776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45978.502852777776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45978.502852777776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45978.502852777776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45978.502852777776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45978.502852777776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45978.502852777776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45978.502852777776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45978.502852777776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45978.502852777776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45978.502852777776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45978.502852777776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45978.502852777776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45978.502852777776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45978.502852777776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45978.502852777776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45978.502852777776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45978.502852777776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45978.502852777776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45978.502852777776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45978.502852777776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45978.502852777776</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45978.502852777776</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45978.502852777776</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45978.502852777776</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45978.502852777776</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45978.502852777776</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45978.502852777776</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45978.502852777776</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45978.502852777776</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45978.502852777776</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45978.502852777776</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45978.502852777776</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45978.502852777776</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45978.502852777776</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45978.502852777776</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45978.502852777776</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45978.502852777776</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45978.502852777776</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45978.502852777776</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45978.502852777776</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45978.502852777776</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45978.502852777776</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45978.502852777776</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45978.502852777776</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45978.502852777776</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45978.502852777776</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45978.502852777776</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45978.502852777776</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45978.502852777776</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45978.502852777776</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45978.502852777776</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45978.502852777776</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45978.502852777776</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45978.502852777776</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45978.502852777776</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45978.502852777776</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45978.502852777776</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45978.502852777776</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45978.502852777776</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45978.502852777776</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45978.502852777776</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45978.502852777776</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45978.502852777776</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45978.502852777776</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45978.502852777776</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45978.502852777776</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45978.502852777776</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45978.502852777776</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45978.502852777776</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45978.502852777776</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45978.502852777776</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45978.502852777776</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45978.502852777776</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45978.502852777776</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45978.502852777776</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45978.502852777776</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45978.502852777776</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45978.502852777776</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45978.502852777776</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45978.502852777776</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45978.502852777776</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45978.502852777776</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45978.502852777776</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45978.502852777776</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45978.502852777776</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45978.502852777776</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45978.502852777776</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45978.502852777776</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45978.502852777776</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45978.502852777776</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45978.502852777776</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45978.502852777776</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45978.502852777776</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45978.502852777776</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45978.502852777776</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45978.502852777776</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45978.502852777776</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45978.502852777776</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45978.502852777776</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45978.502852777776</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45978.502852777776</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45978.502852777776</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45978.502852777776</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45978.502852777776</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45978.502852777776</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45978.502852777776</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45978.502852777776</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45978.502852777776</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45978.502852777776</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45978.502852777776</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45978.502852777776</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45978.502852777776</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45978.502852777776</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45978.502852777776</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45978.502852777776</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45978.502852777776</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45978.502852777776</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45978.502852777776</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45978.502852777776</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45978.502852777776</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45978.502852777776</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45978.502852777776</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45978.502852777776</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45978.502852777776</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45978.502852777776</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45978.502852777776</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45978.502852777776</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45978.502852777776</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45978.502852777776</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45978.502852777776</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45978.502852777776</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45978.502852777776</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45978.502852777776</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45978.502852777776</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45978.502852777776</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45978.502852777776</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45978.502852777776</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45978.502852777776</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45978.502852777776</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45978.502852777776</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45978.502852777776</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45978.502852777776</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45978.502852777776</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45978.502852777776</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45978.502852777776</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45978.502852777776</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45978.502852777776</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45978.502852777776</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45978.502852777776</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45978.502852777776</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45978.502852777776</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45978.502852777776</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45978.502852777776</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45978.502852777776</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1"/>
  <sheetViews>
    <sheetView workbookViewId="0">
      <selection activeCell="F8" sqref="F8"/>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39113</v>
      </c>
      <c r="B2" s="61" t="str">
        <f>IFERROR(VLOOKUP(D2,DB!A:K,11,0),"")</f>
        <v>R3</v>
      </c>
      <c r="C2" s="18">
        <v>1</v>
      </c>
      <c r="D2" s="18" t="s">
        <v>20070</v>
      </c>
      <c r="E2" s="18" t="s">
        <v>39021</v>
      </c>
      <c r="F2" s="20">
        <v>45978.449120370373</v>
      </c>
      <c r="G2" s="21">
        <f t="shared" ref="G2:G16" ca="1" si="0">IFERROR(NOW()-F2,"-")</f>
        <v>5.373240740300389E-2</v>
      </c>
      <c r="H2" s="22">
        <v>45978.473240740743</v>
      </c>
      <c r="I2" s="19" t="str">
        <f>IFERROR(VLOOKUP(D2,DB!A:F,6,0),"")</f>
        <v>SCECO</v>
      </c>
      <c r="J2" s="18" t="str">
        <f>IFERROR(VLOOKUP(D2,DB!A:G,7,0),"")</f>
        <v>Weak</v>
      </c>
      <c r="K2" s="45" t="s">
        <v>39114</v>
      </c>
      <c r="L2" s="23" t="str">
        <f>IFERROR(VLOOKUP(D2,DB!A:I,9,0),"")</f>
        <v>Latis</v>
      </c>
    </row>
    <row r="3" spans="1:13" ht="15" customHeight="1">
      <c r="A3" s="19"/>
      <c r="B3" s="61" t="str">
        <f>IFERROR(VLOOKUP(D3,DB!A:K,11,0),"")</f>
        <v/>
      </c>
      <c r="C3" s="18"/>
      <c r="D3" s="18"/>
      <c r="E3" s="18"/>
      <c r="F3" s="20"/>
      <c r="G3" s="21">
        <f t="shared" ca="1" si="0"/>
        <v>45978.502852777776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45978.502852777776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45978.502852777776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45978.502852777776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45978.502852777776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45978.502852777776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45978.502852777776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45978.502852777776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45978.502852777776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45978.502852777776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45978.502852777776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45978.502852777776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45978.502852777776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45978.502852777776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45978.502852777776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45978.502852777776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45978.502852777776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45978.502852777776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45978.502852777776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45978.502852777776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45978.502852777776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45978.502852777776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45978.502852777776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45978.502852777776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45978.502852777776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45978.502852777776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45978.502852777776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45978.502852777776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45978.502852777776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45978.502852777776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45978.502852777776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45978.502852777776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45978.502852777776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45978.502852777776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45978.502852777776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45978.502852777776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45978.502852777776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45978.502852777776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45978.502852777776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45978.502852777776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45978.502852777776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45978.502852777776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45978.502852777776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45978.502852777776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45978.502852777776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45978.502852777776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45978.502852777776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45978.502852777776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45978.502852777776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45978.502852777776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45978.502852777776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45978.502852777776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45978.502852777776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45978.502852777776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45978.502852777776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45978.502852777776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45978.502852777776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45978.502852777776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45978.502852777776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45978.502852777776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45978.502852777776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45978.502852777776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45978.502852777776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45978.502852777776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45978.502852777776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45978.502852777776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45978.502852777776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45978.502852777776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45978.502852777776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45978.502852777776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45978.502852777776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45978.502852777776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45978.502852777776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45978.502852777776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45978.502852777776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45978.502852777776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45978.502852777776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45978.502852777776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45978.502852777776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45978.502852777776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45978.502852777776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45978.502852777776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45978.502852777776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45978.502852777776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45978.502852777776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45978.502852777776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45978.502852777776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45978.502852777776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45978.502852777776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45978.502852777776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45978.502852777776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45978.502852777776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45978.502852777776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45978.502852777776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45978.502852777776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45978.502852777776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45978.502852777776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45978.502852777776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45978.502852777776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45978.502852777776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45978.502852777776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45978.502852777776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45978.502852777776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45978.502852777776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45978.502852777776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45978.502852777776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45978.502852777776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45978.502852777776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45978.502852777776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45978.502852777776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45978.502852777776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45978.502852777776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45978.502852777776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45978.502852777776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45978.502852777776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45978.502852777776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45978.502852777776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45978.502852777776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45978.502852777776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45978.502852777776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45978.502852777776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45978.502852777776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45978.502852777776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45978.502852777776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45978.502852777776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45978.502852777776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45978.502852777776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45978.502852777776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45978.502852777776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45978.502852777776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45978.502852777776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45978.502852777776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45978.502852777776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45978.502852777776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45978.502852777776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45978.502852777776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45978.502852777776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45978.502852777776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45978.502852777776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45978.502852777776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45978.502852777776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45978.502852777776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45978.502852777776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45978.502852777776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45978.502852777776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45978.502852777776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45978.502852777776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45978.502852777776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45978.502852777776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45978.502852777776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45978.502852777776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45978.502852777776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45978.502852777776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45978.502852777776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45978.502852777776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45978.502852777776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45978.502852777776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45978.502852777776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45978.502852777776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45978.502852777776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45978.502852777776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45978.502852777776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45978.502852777776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45978.502852777776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45978.502852777776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45978.502852777776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45978.502852777776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45978.502852777776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45978.502852777776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45978.502852777776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45978.502852777776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45978.502852777776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45978.502852777776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45978.502852777776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45978.502852777776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45978.502852777776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45978.502852777776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45978.502852777776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45978.502852777776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45978.502852777776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45978.502852777776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45978.502852777776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45978.502852777776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45978.502852777776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45978.502852777776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45978.502852777776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45978.502852777776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45978.502852777776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45978.502852777776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45978.502852777776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45978.502852777776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45978.502852777776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45978.502852777776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45978.502852777776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45978.502852777776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45978.502852777776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45978.502852777776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45978.502852777776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45978.502852777776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45978.502852777776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45978.502852777776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45978.502852777776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45978.502852777776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45978.502852777776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45978.502852777776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45978.502852777776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45978.502852777776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45978.502852777776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45978.502852777776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45978.502852777776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45978.502852777776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45978.502852777776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45978.502852777776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45978.502852777776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45978.502852777776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45978.502852777776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45978.502852777776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45978.502852777776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45978.502852777776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45978.502852777776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45978.502852777776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45978.502852777776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45978.502852777776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45978.502852777776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45978.502852777776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45978.502852777776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45978.502852777776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45978.502852777776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45978.502852777776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45978.502852777776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45978.502852777776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45978.502852777776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45978.502852777776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45978.502852777776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45978.502852777776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45978.502852777776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45978.502852777776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45978.502852777776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45978.502852777776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45978.502852777776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45978.502852777776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45978.502852777776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45978.502852777776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45978.502852777776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45978.502852777776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45978.502852777776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45978.502852777776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45978.502852777776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45978.502852777776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45978.502852777776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45978.502852777776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45978.502852777776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45978.502852777776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45978.502852777776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45978.502852777776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45978.502852777776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45978.502852777776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45978.502852777776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45978.502852777776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45978.502852777776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45978.502852777776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45978.502852777776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45978.502852777776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45978.502852777776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45978.502852777776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45978.502852777776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45978.502852777776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45978.502852777776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45978.502852777776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45978.502852777776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45978.502852777776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45978.502852777776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45978.502852777776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45978.502852777776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45978.502852777776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45978.502852777776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45978.502852777776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45978.502852777776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45978.502852777776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45978.502852777776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45978.502852777776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45978.502852777776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45978.502852777776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45978.502852777776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45978.502852777776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45978.502852777776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45978.502852777776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45978.502852777776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45978.502852777776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45978.502852777776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45978.502852777776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45978.502852777776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45978.502852777776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45978.502852777776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45978.502852777776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45978.502852777776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45978.502852777776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45978.502852777776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45978.502852777776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45978.502852777776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45978.502852777776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45978.502852777776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45978.502852777776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45978.502852777776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45978.502852777776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45978.502852777776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45978.502852777776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45978.502852777776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45978.502852777776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45978.502852777776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45978.502852777776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45978.502852777776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45978.502852777776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45978.502852777776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45978.502852777776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45978.502852777776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45978.502852777776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45978.502852777776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45978.502852777776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45978.502852777776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45978.502852777776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45978.502852777776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45978.502852777776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45978.502852777776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45978.502852777776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45978.502852777776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45978.502852777776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45978.502852777776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45978.502852777776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45978.502852777776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45978.502852777776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45978.502852777776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45978.502852777776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45978.502852777776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45978.502852777776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45978.502852777776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45978.502852777776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45978.502852777776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45978.502852777776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45978.502852777776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45978.502852777776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45978.502852777776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45978.502852777776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45978.502852777776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45978.502852777776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45978.502852777776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45978.502852777776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45978.502852777776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45978.502852777776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45978.502852777776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45978.502852777776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45978.502852777776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45978.502852777776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45978.502852777776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45978.502852777776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45978.502852777776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45978.502852777776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45978.502852777776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45978.502852777776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45978.502852777776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45978.502852777776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45978.502852777776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45978.502852777776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45978.502852777776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45978.502852777776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45978.502852777776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45978.502852777776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45978.502852777776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45978.502852777776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45978.502852777776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45978.502852777776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45978.502852777776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45978.502852777776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45978.502852777776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45978.502852777776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45978.502852777776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45978.502852777776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45978.502852777776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45978.502852777776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45978.502852777776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45978.502852777776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45978.502852777776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45978.502852777776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45978.502852777776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45978.502852777776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45978.502852777776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45978.502852777776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45978.502852777776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45978.502852777776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45978.502852777776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45978.502852777776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45978.502852777776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45978.502852777776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45978.502852777776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45978.502852777776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45978.502852777776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45978.502852777776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45978.502852777776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45978.502852777776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45978.502852777776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45978.502852777776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45978.502852777776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45978.502852777776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45978.502852777776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45978.502852777776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45978.502852777776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45978.502852777776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45978.502852777776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45978.502852777776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45978.502852777776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45978.502852777776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45978.502852777776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45978.502852777776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45978.502852777776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45978.502852777776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45978.502852777776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45978.502852777776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45978.502852777776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45978.502852777776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45978.502852777776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45978.502852777776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45978.502852777776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45978.502852777776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45978.502852777776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45978.502852777776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45978.502852777776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45978.502852777776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45978.502852777776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45978.502852777776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45978.502852777776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45978.502852777776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45978.502852777776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45978.502852777776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45978.502852777776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45978.502852777776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45978.502852777776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45978.502852777776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45978.502852777776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45978.502852777776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45978.502852777776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45978.502852777776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45978.502852777776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45978.502852777776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45978.502852777776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45978.502852777776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45978.502852777776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45978.502852777776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45978.502852777776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45978.502852777776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45978.502852777776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45978.502852777776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45978.502852777776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45978.502852777776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45978.502852777776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45978.502852777776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45978.502852777776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45978.502852777776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45978.502852777776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45978.502852777776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45978.502852777776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45978.502852777776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45978.502852777776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45978.502852777776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45978.502852777776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45978.502852777776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45978.502852777776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45978.502852777776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45978.502852777776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45978.502852777776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45978.502852777776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45978.502852777776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45978.502852777776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45978.502852777776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45978.502852777776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45978.502852777776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45978.502852777776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45978.502852777776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45978.502852777776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45978.502852777776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45978.502852777776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45978.502852777776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45978.502852777776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45978.502852777776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45978.502852777776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45978.502852777776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45978.502852777776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45978.502852777776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45978.502852777776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45978.502852777776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45978.502852777776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45978.502852777776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45978.502852777776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45978.502852777776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45978.502852777776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45978.502852777776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45978.502852777776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45978.502852777776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45978.502852777776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45978.502852777776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45978.502852777776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45978.502852777776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45978.502852777776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45978.502852777776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45978.502852777776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45978.502852777776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45978.502852777776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45978.502852777776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45978.502852777776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45978.502852777776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45978.502852777776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45978.502852777776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45978.502852777776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45978.502852777776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45978.502852777776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45978.502852777776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45978.502852777776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45978.502852777776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45978.502852777776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45978.502852777776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45978.502852777776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45978.502852777776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45978.502852777776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45978.502852777776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45978.502852777776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45978.502852777776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45978.502852777776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45978.502852777776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45978.502852777776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45978.502852777776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45978.502852777776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45978.502852777776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45978.502852777776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45978.502852777776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45978.502852777776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45978.502852777776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45978.502852777776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45978.502852777776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45978.502852777776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45978.502852777776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45978.502852777776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45978.502852777776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45978.502852777776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45978.502852777776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45978.502852777776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45978.502852777776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45978.502852777776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45978.502852777776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45978.502852777776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45978.502852777776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45978.502852777776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45978.502852777776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45978.502852777776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45978.502852777776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45978.502852777776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45978.502852777776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45978.502852777776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45978.502852777776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45978.502852777776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45978.502852777776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45978.502852777776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45978.502852777776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45978.502852777776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45978.502852777776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45978.502852777776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45978.502852777776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45978.502852777776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45978.502852777776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45978.502852777776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45978.502852777776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45978.502852777776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45978.502852777776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45978.502852777776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45978.502852777776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45978.502852777776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45978.502852777776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45978.502852777776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45978.502852777776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45978.502852777776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45978.502852777776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45978.502852777776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45978.502852777776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45978.502852777776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45978.502852777776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45978.502852777776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45978.502852777776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45978.502852777776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45978.502852777776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45978.502852777776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45978.502852777776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45978.502852777776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45978.502852777776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45978.502852777776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45978.502852777776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45978.502852777776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45978.502852777776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45978.502852777776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45978.502852777776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45978.502852777776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45978.502852777776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45978.502852777776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45978.502852777776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45978.502852777776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45978.502852777776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45978.502852777776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45978.502852777776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45978.502852777776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45978.502852777776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45978.502852777776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45978.502852777776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45978.502852777776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45978.502852777776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45978.502852777776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45978.502852777776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45978.502852777776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45978.502852777776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45978.502852777776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45978.502852777776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45978.502852777776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45978.502852777776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45978.502852777776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45978.502852777776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45978.502852777776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45978.502852777776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45978.502852777776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45978.502852777776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45978.502852777776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45978.502852777776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45978.502852777776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45978.502852777776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45978.502852777776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45978.502852777776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45978.502852777776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45978.502852777776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45978.502852777776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45978.502852777776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45978.502852777776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45978.502852777776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45978.502852777776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45978.502852777776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45978.502852777776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45978.502852777776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45978.502852777776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45978.502852777776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45978.502852777776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45978.502852777776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45978.502852777776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45978.502852777776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45978.502852777776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45978.502852777776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45978.502852777776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45978.502852777776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45978.502852777776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45978.502852777776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45978.502852777776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45978.502852777776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45978.502852777776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45978.502852777776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45978.502852777776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45978.502852777776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45978.502852777776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45978.502852777776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45978.502852777776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45978.502852777776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45978.502852777776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45978.502852777776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45978.502852777776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45978.502852777776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45978.502852777776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45978.502852777776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45978.502852777776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45978.502852777776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45978.502852777776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45978.502852777776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45978.502852777776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45978.502852777776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45978.502852777776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45978.502852777776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45978.502852777776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45978.502852777776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45978.502852777776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45978.502852777776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45978.502852777776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45978.502852777776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45978.502852777776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45978.502852777776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45978.502852777776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45978.502852777776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45978.502852777776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45978.502852777776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45978.502852777776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45978.502852777776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45978.502852777776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45978.502852777776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45978.502852777776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45978.502852777776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45978.502852777776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45978.502852777776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45978.502852777776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45978.502852777776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45978.502852777776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45978.502852777776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45978.502852777776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45978.502852777776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45978.502852777776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45978.502852777776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45978.502852777776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45978.502852777776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45978.502852777776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45978.502852777776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45978.502852777776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45978.502852777776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45978.502852777776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45978.502852777776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45978.502852777776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45978.502852777776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45978.502852777776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45978.502852777776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45978.502852777776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45978.502852777776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45978.502852777776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45978.502852777776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45978.502852777776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45978.502852777776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45978.502852777776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45978.502852777776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45978.502852777776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45978.502852777776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45978.502852777776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45978.502852777776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45978.502852777776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45978.502852777776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45978.502852777776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45978.502852777776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45978.502852777776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45978.502852777776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45978.502852777776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45978.502852777776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45978.502852777776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45978.502852777776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45978.502852777776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45978.502852777776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45978.502852777776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45978.502852777776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45978.502852777776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45978.502852777776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45978.502852777776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45978.502852777776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45978.502852777776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45978.502852777776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45978.502852777776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45978.502852777776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45978.502852777776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45978.502852777776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45978.502852777776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45978.502852777776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45978.502852777776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45978.502852777776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45978.502852777776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45978.502852777776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45978.502852777776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45978.502852777776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45978.502852777776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45978.502852777776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45978.502852777776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45978.502852777776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45978.502852777776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45978.502852777776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45978.502852777776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45978.502852777776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45978.502852777776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45978.502852777776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45978.502852777776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45978.502852777776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45978.502852777776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45978.502852777776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45978.502852777776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45978.502852777776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45978.502852777776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45978.502852777776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45978.502852777776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45978.502852777776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45978.502852777776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45978.502852777776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45978.502852777776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45978.502852777776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45978.502852777776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45978.502852777776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45978.502852777776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45978.502852777776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45978.502852777776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45978.502852777776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45978.502852777776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45978.502852777776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45978.502852777776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45978.502852777776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45978.502852777776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45978.502852777776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45978.502852777776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45978.502852777776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45978.502852777776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45978.502852777776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45978.502852777776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45978.502852777776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45978.502852777776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45978.502852777776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45978.502852777776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45978.502852777776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45978.502852777776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45978.502852777776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45978.502852777776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45978.502852777776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45978.502852777776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45978.502852777776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45978.502852777776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45978.502852777776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45978.502852777776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45978.502852777776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45978.502852777776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45978.502852777776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45978.502852777776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45978.502852777776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45978.502852777776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45978.502852777776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45978.502852777776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45978.502852777776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45978.502852777776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45978.502852777776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45978.502852777776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45978.502852777776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45978.502852777776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45978.502852777776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45978.502852777776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45978.502852777776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45978.502852777776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45978.502852777776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45978.502852777776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45978.502852777776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45978.502852777776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45978.502852777776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45978.502852777776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45978.502852777776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45978.502852777776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45978.502852777776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45978.502852777776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45978.502852777776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45978.502852777776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45978.502852777776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45978.502852777776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45978.502852777776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45978.502852777776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45978.502852777776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45978.502852777776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45978.502852777776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45978.502852777776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45978.502852777776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45978.502852777776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45978.502852777776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45978.502852777776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45978.502852777776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45978.502852777776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45978.502852777776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45978.502852777776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45978.502852777776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45978.502852777776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45978.502852777776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45978.502852777776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45978.502852777776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45978.502852777776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45978.502852777776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45978.502852777776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45978.502852777776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45978.502852777776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45978.502852777776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45978.502852777776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45978.502852777776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45978.502852777776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45978.502852777776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45978.502852777776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45978.502852777776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45978.502852777776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45978.502852777776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45978.502852777776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45978.502852777776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45978.502852777776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45978.502852777776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45978.502852777776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45978.502852777776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45978.502852777776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45978.502852777776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45978.502852777776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45978.502852777776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45978.502852777776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45978.502852777776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45978.502852777776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45978.502852777776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45978.502852777776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45978.502852777776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45978.502852777776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45978.502852777776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45978.502852777776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45978.502852777776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45978.502852777776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45978.502852777776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45978.502852777776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45978.502852777776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45978.502852777776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45978.502852777776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45978.502852777776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45978.502852777776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45978.502852777776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45978.502852777776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45978.502852777776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45978.502852777776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45978.502852777776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45978.502852777776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45978.502852777776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45978.502852777776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45978.502852777776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45978.502852777776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45978.502852777776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45978.502852777776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45978.502852777776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45978.502852777776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45978.502852777776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45978.502852777776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45978.502852777776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45978.502852777776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45978.502852777776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45978.502852777776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45978.502852777776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45978.502852777776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45978.502852777776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45978.502852777776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45978.502852777776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45978.502852777776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45978.502852777776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45978.502852777776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45978.502852777776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45978.502852777776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45978.502852777776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45978.502852777776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45978.502852777776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45978.502852777776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45978.502852777776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45978.502852777776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45978.502852777776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45978.502852777776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45978.502852777776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45978.502852777776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45978.502852777776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45978.502852777776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45978.502852777776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45978.502852777776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45978.502852777776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45978.502852777776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45978.502852777776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45978.502852777776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45978.502852777776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45978.502852777776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45978.502852777776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45978.502852777776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45978.502852777776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45978.502852777776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45978.502852777776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45978.502852777776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45978.502852777776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45978.502852777776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45978.502852777776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45978.502852777776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45978.502852777776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45978.502852777776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45978.502852777776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45978.502852777776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45978.502852777776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991" ca="1" si="16">IFERROR(NOW()-F977,"-")</f>
        <v>45978.502852777776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45978.502852777776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45978.502852777776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45978.502852777776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45978.502852777776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45978.502852777776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45978.502852777776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45978.502852777776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45978.502852777776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45978.502852777776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45978.502852777776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45978.502852777776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45978.502852777776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45978.502852777776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45978.502852777776</v>
      </c>
      <c r="H991" s="22"/>
      <c r="I991" s="19" t="str">
        <f>IFERROR(VLOOKUP(D991,DB!A:F,6,0),"")</f>
        <v/>
      </c>
      <c r="J991" s="18" t="str">
        <f>IFERROR(VLOOKUP(D991,DB!A:G,7,0),"")</f>
        <v/>
      </c>
      <c r="K991" s="45"/>
      <c r="L991" s="23" t="str">
        <f>IFERROR(VLOOKUP(D991,DB!A:I,9,0),"")</f>
        <v/>
      </c>
    </row>
  </sheetData>
  <dataValidations count="2">
    <dataValidation allowBlank="1" showInputMessage="1" showErrorMessage="1" sqref="E1" xr:uid="{5914219A-CB83-432D-936A-CC0CB6F3982A}"/>
    <dataValidation type="list" allowBlank="1" showInputMessage="1" showErrorMessage="1" sqref="E2:E99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tabSelected="1"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3" t="s">
        <v>39017</v>
      </c>
      <c r="J1" s="113"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ca="1">IFERROR(NOW()-F2,"")</f>
        <v>275.02213495370233</v>
      </c>
      <c r="H2" s="96">
        <v>45703.474768518521</v>
      </c>
      <c r="I2" s="96" t="str">
        <f>IFERROR(VLOOKUP(D2,DB!A:F,6,0),"")</f>
        <v>SCECO</v>
      </c>
      <c r="J2" s="96" t="str">
        <f>IFERROR(VLOOKUP(D2,DB!A:G,7,0),"")</f>
        <v>Dead</v>
      </c>
      <c r="K2" s="98" t="s">
        <v>39116</v>
      </c>
      <c r="L2" s="92" t="str">
        <f>IFERROR(VLOOKUP(D2,DB!A:I,9,0),"")</f>
        <v>Latis</v>
      </c>
    </row>
    <row r="3" spans="1:16" ht="15" customHeight="1">
      <c r="A3" s="114" t="s">
        <v>39117</v>
      </c>
      <c r="B3" s="114" t="str">
        <f>IFERROR(VLOOKUP(D3,DB!A:K,11,0),"")</f>
        <v>R4</v>
      </c>
      <c r="C3" s="94">
        <v>1</v>
      </c>
      <c r="D3" s="92" t="s">
        <v>37165</v>
      </c>
      <c r="E3" s="95" t="s">
        <v>39021</v>
      </c>
      <c r="F3" s="96">
        <v>45978.467060185183</v>
      </c>
      <c r="G3" s="97">
        <f ca="1">IFERROR(NOW()-F3,"")</f>
        <v>3.5792592592770234E-2</v>
      </c>
      <c r="H3" s="96">
        <v>45978.451226851852</v>
      </c>
      <c r="I3" s="114" t="str">
        <f>IFERROR(VLOOKUP(D3,DB!A:F,6,0),"")</f>
        <v>Generator-SG</v>
      </c>
      <c r="J3" s="114" t="str">
        <f>IFERROR(VLOOKUP(D3,DB!A:G,7,0),"")</f>
        <v>Dead</v>
      </c>
      <c r="K3" s="98" t="s">
        <v>39118</v>
      </c>
      <c r="L3" s="92" t="str">
        <f>IFERROR(VLOOKUP(D3,DB!A:I,9,0),"")</f>
        <v>Latis</v>
      </c>
    </row>
    <row r="4" spans="1:16" ht="15" customHeight="1">
      <c r="A4" s="114" t="s">
        <v>39119</v>
      </c>
      <c r="B4" s="114" t="str">
        <f>IFERROR(VLOOKUP(D4,DB!A:K,11,0),"")</f>
        <v>R4</v>
      </c>
      <c r="C4" s="94">
        <v>1</v>
      </c>
      <c r="D4" s="92" t="s">
        <v>35032</v>
      </c>
      <c r="E4" s="95" t="s">
        <v>39021</v>
      </c>
      <c r="F4" s="96">
        <v>45978.466539351852</v>
      </c>
      <c r="G4" s="97">
        <f ca="1">IFERROR(NOW()-F4,"")</f>
        <v>3.6313425924163312E-2</v>
      </c>
      <c r="H4" s="96">
        <v>45978.460775462961</v>
      </c>
      <c r="I4" s="114" t="str">
        <f>IFERROR(VLOOKUP(D4,DB!A:F,6,0),"")</f>
        <v>SCECO</v>
      </c>
      <c r="J4" s="114" t="str">
        <f>IFERROR(VLOOKUP(D4,DB!A:G,7,0),"")</f>
        <v>Dead</v>
      </c>
      <c r="K4" s="98" t="s">
        <v>39120</v>
      </c>
      <c r="L4" s="92" t="str">
        <f>IFERROR(VLOOKUP(D4,DB!A:I,9,0),"")</f>
        <v>Latis</v>
      </c>
    </row>
    <row r="5" spans="1:16" ht="15" customHeight="1">
      <c r="A5" s="114"/>
      <c r="B5" s="114" t="str">
        <f>IFERROR(VLOOKUP(D5,DB!A:K,11,0),"")</f>
        <v/>
      </c>
      <c r="C5" s="94"/>
      <c r="D5" s="92"/>
      <c r="E5" s="95"/>
      <c r="F5" s="96"/>
      <c r="G5" s="97">
        <f ca="1">IFERROR(NOW()-F5,"")</f>
        <v>45978.502852777776</v>
      </c>
      <c r="H5" s="96"/>
      <c r="I5" s="114" t="str">
        <f>IFERROR(VLOOKUP(D5,DB!A:F,6,0),"")</f>
        <v/>
      </c>
      <c r="J5" s="114" t="str">
        <f>IFERROR(VLOOKUP(D5,DB!A:G,7,0),"")</f>
        <v/>
      </c>
      <c r="K5" s="98"/>
      <c r="L5" s="92" t="str">
        <f>IFERROR(VLOOKUP(D5,DB!A:I,9,0),"")</f>
        <v/>
      </c>
    </row>
    <row r="6" spans="1:16" ht="15" customHeight="1">
      <c r="A6" s="114"/>
      <c r="B6" s="114" t="str">
        <f>IFERROR(VLOOKUP(D6,DB!A:K,11,0),"")</f>
        <v/>
      </c>
      <c r="C6" s="94"/>
      <c r="D6" s="92"/>
      <c r="E6" s="95"/>
      <c r="F6" s="96"/>
      <c r="G6" s="97">
        <f ca="1">IFERROR(NOW()-F6,"")</f>
        <v>45978.502852777776</v>
      </c>
      <c r="H6" s="96"/>
      <c r="I6" s="114" t="str">
        <f>IFERROR(VLOOKUP(D6,DB!A:F,6,0),"")</f>
        <v/>
      </c>
      <c r="J6" s="114" t="str">
        <f>IFERROR(VLOOKUP(D6,DB!A:G,7,0),"")</f>
        <v/>
      </c>
      <c r="K6" s="98"/>
      <c r="L6" s="92" t="str">
        <f>IFERROR(VLOOKUP(D6,DB!A:I,9,0),"")</f>
        <v/>
      </c>
    </row>
    <row r="7" spans="1:16" ht="15" customHeight="1">
      <c r="A7" s="114"/>
      <c r="B7" s="114" t="str">
        <f>IFERROR(VLOOKUP(D7,DB!A:K,11,0),"")</f>
        <v/>
      </c>
      <c r="C7" s="94"/>
      <c r="D7" s="92"/>
      <c r="E7" s="95"/>
      <c r="F7" s="96"/>
      <c r="G7" s="97">
        <f ca="1">IFERROR(NOW()-F7,"")</f>
        <v>45978.502852777776</v>
      </c>
      <c r="H7" s="96"/>
      <c r="I7" s="114" t="str">
        <f>IFERROR(VLOOKUP(D7,DB!A:F,6,0),"")</f>
        <v/>
      </c>
      <c r="J7" s="114" t="str">
        <f>IFERROR(VLOOKUP(D7,DB!A:G,7,0),"")</f>
        <v/>
      </c>
      <c r="K7" s="98"/>
      <c r="L7" s="92" t="str">
        <f>IFERROR(VLOOKUP(D7,DB!A:I,9,0),"")</f>
        <v/>
      </c>
    </row>
    <row r="8" spans="1:16" ht="15" customHeight="1">
      <c r="A8" s="114"/>
      <c r="B8" s="114" t="str">
        <f>IFERROR(VLOOKUP(D8,DB!A:K,11,0),"")</f>
        <v/>
      </c>
      <c r="C8" s="94"/>
      <c r="D8" s="92"/>
      <c r="E8" s="95"/>
      <c r="F8" s="96"/>
      <c r="G8" s="97">
        <f ca="1">IFERROR(NOW()-F8,"")</f>
        <v>45978.502852777776</v>
      </c>
      <c r="H8" s="96"/>
      <c r="I8" s="114" t="str">
        <f>IFERROR(VLOOKUP(D8,DB!A:F,6,0),"")</f>
        <v/>
      </c>
      <c r="J8" s="114" t="str">
        <f>IFERROR(VLOOKUP(D8,DB!A:G,7,0),"")</f>
        <v/>
      </c>
      <c r="K8" s="98"/>
      <c r="L8" s="92" t="str">
        <f>IFERROR(VLOOKUP(D8,DB!A:I,9,0),"")</f>
        <v/>
      </c>
    </row>
    <row r="9" spans="1:16" ht="15" customHeight="1">
      <c r="A9" s="114"/>
      <c r="B9" s="114" t="str">
        <f>IFERROR(VLOOKUP(D9,DB!A:K,11,0),"")</f>
        <v/>
      </c>
      <c r="C9" s="94"/>
      <c r="D9" s="92"/>
      <c r="E9" s="95"/>
      <c r="F9" s="96"/>
      <c r="G9" s="97">
        <f ca="1">IFERROR(NOW()-F9,"")</f>
        <v>45978.502852777776</v>
      </c>
      <c r="H9" s="96"/>
      <c r="I9" s="114" t="str">
        <f>IFERROR(VLOOKUP(D9,DB!A:F,6,0),"")</f>
        <v/>
      </c>
      <c r="J9" s="114" t="str">
        <f>IFERROR(VLOOKUP(D9,DB!A:G,7,0),"")</f>
        <v/>
      </c>
      <c r="K9" s="98"/>
      <c r="L9" s="92" t="str">
        <f>IFERROR(VLOOKUP(D9,DB!A:I,9,0),"")</f>
        <v/>
      </c>
    </row>
    <row r="10" spans="1:16" ht="15" customHeight="1">
      <c r="A10" s="114"/>
      <c r="B10" s="114" t="str">
        <f>IFERROR(VLOOKUP(D10,DB!A:K,11,0),"")</f>
        <v/>
      </c>
      <c r="C10" s="94"/>
      <c r="D10" s="92"/>
      <c r="E10" s="95"/>
      <c r="F10" s="96"/>
      <c r="G10" s="97">
        <f ca="1">IFERROR(NOW()-F10,"")</f>
        <v>45978.502852777776</v>
      </c>
      <c r="H10" s="96"/>
      <c r="I10" s="114" t="str">
        <f>IFERROR(VLOOKUP(D10,DB!A:F,6,0),"")</f>
        <v/>
      </c>
      <c r="J10" s="114" t="str">
        <f>IFERROR(VLOOKUP(D10,DB!A:G,7,0),"")</f>
        <v/>
      </c>
      <c r="K10" s="98"/>
      <c r="L10" s="92" t="str">
        <f>IFERROR(VLOOKUP(D10,DB!A:I,9,0),"")</f>
        <v/>
      </c>
    </row>
    <row r="11" spans="1:16" ht="15" customHeight="1">
      <c r="A11" s="114"/>
      <c r="B11" s="114" t="str">
        <f>IFERROR(VLOOKUP(D11,DB!A:K,11,0),"")</f>
        <v/>
      </c>
      <c r="C11" s="94"/>
      <c r="D11" s="92"/>
      <c r="E11" s="95"/>
      <c r="F11" s="96"/>
      <c r="G11" s="97">
        <f ca="1">IFERROR(NOW()-F11,"")</f>
        <v>45978.502852777776</v>
      </c>
      <c r="H11" s="96"/>
      <c r="I11" s="114" t="str">
        <f>IFERROR(VLOOKUP(D11,DB!A:F,6,0),"")</f>
        <v/>
      </c>
      <c r="J11" s="114" t="str">
        <f>IFERROR(VLOOKUP(D11,DB!A:G,7,0),"")</f>
        <v/>
      </c>
      <c r="K11" s="98"/>
      <c r="L11" s="92" t="str">
        <f>IFERROR(VLOOKUP(D11,DB!A:I,9,0),"")</f>
        <v/>
      </c>
    </row>
    <row r="12" spans="1:16" ht="15" customHeight="1">
      <c r="A12" s="114"/>
      <c r="B12" s="114" t="str">
        <f>IFERROR(VLOOKUP(D12,DB!A:K,11,0),"")</f>
        <v/>
      </c>
      <c r="C12" s="94"/>
      <c r="D12" s="92"/>
      <c r="E12" s="95"/>
      <c r="F12" s="96"/>
      <c r="G12" s="97">
        <f ca="1">IFERROR(NOW()-F12,"")</f>
        <v>45978.502852777776</v>
      </c>
      <c r="H12" s="96"/>
      <c r="I12" s="114" t="str">
        <f>IFERROR(VLOOKUP(D12,DB!A:F,6,0),"")</f>
        <v/>
      </c>
      <c r="J12" s="114" t="str">
        <f>IFERROR(VLOOKUP(D12,DB!A:G,7,0),"")</f>
        <v/>
      </c>
      <c r="K12" s="98"/>
      <c r="L12" s="92" t="str">
        <f>IFERROR(VLOOKUP(D12,DB!A:I,9,0),"")</f>
        <v/>
      </c>
    </row>
    <row r="13" spans="1:16" ht="15" customHeight="1">
      <c r="A13" s="114"/>
      <c r="B13" s="114" t="str">
        <f>IFERROR(VLOOKUP(D13,DB!A:K,11,0),"")</f>
        <v/>
      </c>
      <c r="C13" s="94"/>
      <c r="D13" s="92"/>
      <c r="E13" s="95"/>
      <c r="F13" s="96"/>
      <c r="G13" s="97">
        <f ca="1">IFERROR(NOW()-F13,"")</f>
        <v>45978.502852777776</v>
      </c>
      <c r="H13" s="96"/>
      <c r="I13" s="114" t="str">
        <f>IFERROR(VLOOKUP(D13,DB!A:F,6,0),"")</f>
        <v/>
      </c>
      <c r="J13" s="114" t="str">
        <f>IFERROR(VLOOKUP(D13,DB!A:G,7,0),"")</f>
        <v/>
      </c>
      <c r="K13" s="98"/>
      <c r="L13" s="92" t="str">
        <f>IFERROR(VLOOKUP(D13,DB!A:I,9,0),"")</f>
        <v/>
      </c>
    </row>
    <row r="14" spans="1:16" ht="15" customHeight="1">
      <c r="A14" s="114"/>
      <c r="B14" s="114" t="str">
        <f>IFERROR(VLOOKUP(D14,DB!A:K,11,0),"")</f>
        <v/>
      </c>
      <c r="C14" s="94"/>
      <c r="D14" s="92"/>
      <c r="E14" s="95"/>
      <c r="F14" s="96"/>
      <c r="G14" s="97">
        <f ca="1">IFERROR(NOW()-F14,"")</f>
        <v>45978.502852777776</v>
      </c>
      <c r="H14" s="96"/>
      <c r="I14" s="114" t="str">
        <f>IFERROR(VLOOKUP(D14,DB!A:F,6,0),"")</f>
        <v/>
      </c>
      <c r="J14" s="114" t="str">
        <f>IFERROR(VLOOKUP(D14,DB!A:G,7,0),"")</f>
        <v/>
      </c>
      <c r="K14" s="98"/>
      <c r="L14" s="92" t="str">
        <f>IFERROR(VLOOKUP(D14,DB!A:I,9,0),"")</f>
        <v/>
      </c>
    </row>
    <row r="15" spans="1:16" ht="15" customHeight="1">
      <c r="A15" s="114"/>
      <c r="B15" s="114" t="str">
        <f>IFERROR(VLOOKUP(D15,DB!A:K,11,0),"")</f>
        <v/>
      </c>
      <c r="C15" s="94"/>
      <c r="D15" s="92"/>
      <c r="E15" s="95"/>
      <c r="F15" s="96"/>
      <c r="G15" s="97">
        <f ca="1">IFERROR(NOW()-F15,"")</f>
        <v>45978.502852777776</v>
      </c>
      <c r="H15" s="96"/>
      <c r="I15" s="114" t="str">
        <f>IFERROR(VLOOKUP(D15,DB!A:F,6,0),"")</f>
        <v/>
      </c>
      <c r="J15" s="114" t="str">
        <f>IFERROR(VLOOKUP(D15,DB!A:G,7,0),"")</f>
        <v/>
      </c>
      <c r="K15" s="98"/>
      <c r="L15" s="92" t="str">
        <f>IFERROR(VLOOKUP(D15,DB!A:I,9,0),"")</f>
        <v/>
      </c>
    </row>
    <row r="16" spans="1:16" ht="15" customHeight="1">
      <c r="A16" s="114"/>
      <c r="B16" s="114" t="str">
        <f>IFERROR(VLOOKUP(D16,DB!A:K,11,0),"")</f>
        <v/>
      </c>
      <c r="C16" s="94"/>
      <c r="D16" s="92"/>
      <c r="E16" s="95"/>
      <c r="F16" s="96"/>
      <c r="G16" s="97">
        <f ca="1">IFERROR(NOW()-F16,"")</f>
        <v>45978.502852777776</v>
      </c>
      <c r="H16" s="96"/>
      <c r="I16" s="114" t="str">
        <f>IFERROR(VLOOKUP(D16,DB!A:F,6,0),"")</f>
        <v/>
      </c>
      <c r="J16" s="114" t="str">
        <f>IFERROR(VLOOKUP(D16,DB!A:G,7,0),"")</f>
        <v/>
      </c>
      <c r="K16" s="98"/>
      <c r="L16" s="92" t="str">
        <f>IFERROR(VLOOKUP(D16,DB!A:I,9,0),"")</f>
        <v/>
      </c>
    </row>
    <row r="17" spans="1:12" ht="15" customHeight="1">
      <c r="A17" s="114"/>
      <c r="B17" s="114" t="str">
        <f>IFERROR(VLOOKUP(D17,DB!A:K,11,0),"")</f>
        <v/>
      </c>
      <c r="C17" s="94"/>
      <c r="D17" s="92"/>
      <c r="E17" s="95"/>
      <c r="F17" s="96"/>
      <c r="G17" s="97">
        <f ca="1">IFERROR(NOW()-F17,"")</f>
        <v>45978.502852777776</v>
      </c>
      <c r="H17" s="96"/>
      <c r="I17" s="114" t="str">
        <f>IFERROR(VLOOKUP(D17,DB!A:F,6,0),"")</f>
        <v/>
      </c>
      <c r="J17" s="114" t="str">
        <f>IFERROR(VLOOKUP(D17,DB!A:G,7,0),"")</f>
        <v/>
      </c>
      <c r="K17" s="98"/>
      <c r="L17" s="92" t="str">
        <f>IFERROR(VLOOKUP(D17,DB!A:I,9,0),"")</f>
        <v/>
      </c>
    </row>
    <row r="18" spans="1:12" ht="15" customHeight="1">
      <c r="A18" s="114"/>
      <c r="B18" s="114" t="str">
        <f>IFERROR(VLOOKUP(D18,DB!A:K,11,0),"")</f>
        <v/>
      </c>
      <c r="C18" s="94"/>
      <c r="D18" s="92"/>
      <c r="E18" s="95"/>
      <c r="F18" s="96"/>
      <c r="G18" s="97">
        <f ca="1">IFERROR(NOW()-F18,"")</f>
        <v>45978.502852777776</v>
      </c>
      <c r="H18" s="96"/>
      <c r="I18" s="114" t="str">
        <f>IFERROR(VLOOKUP(D18,DB!A:F,6,0),"")</f>
        <v/>
      </c>
      <c r="J18" s="114" t="str">
        <f>IFERROR(VLOOKUP(D18,DB!A:G,7,0),"")</f>
        <v/>
      </c>
      <c r="K18" s="98"/>
      <c r="L18" s="92" t="str">
        <f>IFERROR(VLOOKUP(D18,DB!A:I,9,0),"")</f>
        <v/>
      </c>
    </row>
    <row r="19" spans="1:12" ht="15" customHeight="1">
      <c r="A19" s="114"/>
      <c r="B19" s="114" t="str">
        <f>IFERROR(VLOOKUP(D19,DB!A:K,11,0),"")</f>
        <v/>
      </c>
      <c r="C19" s="94"/>
      <c r="D19" s="92"/>
      <c r="E19" s="95"/>
      <c r="F19" s="96"/>
      <c r="G19" s="97">
        <f ca="1">IFERROR(NOW()-F19,"")</f>
        <v>45978.502852777776</v>
      </c>
      <c r="H19" s="96"/>
      <c r="I19" s="114" t="str">
        <f>IFERROR(VLOOKUP(D19,DB!A:F,6,0),"")</f>
        <v/>
      </c>
      <c r="J19" s="114" t="str">
        <f>IFERROR(VLOOKUP(D19,DB!A:G,7,0),"")</f>
        <v/>
      </c>
      <c r="K19" s="98"/>
      <c r="L19" s="92" t="str">
        <f>IFERROR(VLOOKUP(D19,DB!A:I,9,0),"")</f>
        <v/>
      </c>
    </row>
    <row r="20" spans="1:12" ht="15" customHeight="1">
      <c r="A20" s="114"/>
      <c r="B20" s="114" t="str">
        <f>IFERROR(VLOOKUP(D20,DB!A:K,11,0),"")</f>
        <v/>
      </c>
      <c r="C20" s="94"/>
      <c r="D20" s="92"/>
      <c r="E20" s="95"/>
      <c r="F20" s="96"/>
      <c r="G20" s="97">
        <f ca="1">IFERROR(NOW()-F20,"")</f>
        <v>45978.502852777776</v>
      </c>
      <c r="H20" s="96"/>
      <c r="I20" s="114" t="str">
        <f>IFERROR(VLOOKUP(D20,DB!A:F,6,0),"")</f>
        <v/>
      </c>
      <c r="J20" s="114" t="str">
        <f>IFERROR(VLOOKUP(D20,DB!A:G,7,0),"")</f>
        <v/>
      </c>
      <c r="K20" s="98"/>
      <c r="L20" s="92" t="str">
        <f>IFERROR(VLOOKUP(D20,DB!A:I,9,0),"")</f>
        <v/>
      </c>
    </row>
    <row r="21" spans="1:12" ht="15" customHeight="1">
      <c r="A21" s="114"/>
      <c r="B21" s="114" t="str">
        <f>IFERROR(VLOOKUP(D21,DB!A:K,11,0),"")</f>
        <v/>
      </c>
      <c r="C21" s="94"/>
      <c r="D21" s="92"/>
      <c r="E21" s="95"/>
      <c r="F21" s="96"/>
      <c r="G21" s="97">
        <f ca="1">IFERROR(NOW()-F21,"")</f>
        <v>45978.502852777776</v>
      </c>
      <c r="H21" s="96"/>
      <c r="I21" s="114" t="str">
        <f>IFERROR(VLOOKUP(D21,DB!A:F,6,0),"")</f>
        <v/>
      </c>
      <c r="J21" s="114" t="str">
        <f>IFERROR(VLOOKUP(D21,DB!A:G,7,0),"")</f>
        <v/>
      </c>
      <c r="K21" s="98"/>
      <c r="L21" s="92" t="str">
        <f>IFERROR(VLOOKUP(D21,DB!A:I,9,0),"")</f>
        <v/>
      </c>
    </row>
    <row r="22" spans="1:12" ht="15" customHeight="1">
      <c r="A22" s="114"/>
      <c r="B22" s="114" t="str">
        <f>IFERROR(VLOOKUP(D22,DB!A:K,11,0),"")</f>
        <v/>
      </c>
      <c r="C22" s="94"/>
      <c r="D22" s="92"/>
      <c r="E22" s="95"/>
      <c r="F22" s="96"/>
      <c r="G22" s="97">
        <f ca="1">IFERROR(NOW()-F22,"")</f>
        <v>45978.502852777776</v>
      </c>
      <c r="H22" s="96"/>
      <c r="I22" s="114" t="str">
        <f>IFERROR(VLOOKUP(D22,DB!A:F,6,0),"")</f>
        <v/>
      </c>
      <c r="J22" s="114" t="str">
        <f>IFERROR(VLOOKUP(D22,DB!A:G,7,0),"")</f>
        <v/>
      </c>
      <c r="K22" s="98"/>
      <c r="L22" s="92" t="str">
        <f>IFERROR(VLOOKUP(D22,DB!A:I,9,0),"")</f>
        <v/>
      </c>
    </row>
    <row r="23" spans="1:12" ht="15" customHeight="1">
      <c r="A23" s="114"/>
      <c r="B23" s="114" t="str">
        <f>IFERROR(VLOOKUP(D23,DB!A:K,11,0),"")</f>
        <v/>
      </c>
      <c r="C23" s="94"/>
      <c r="D23" s="92"/>
      <c r="E23" s="95"/>
      <c r="F23" s="96"/>
      <c r="G23" s="97">
        <f ca="1">IFERROR(NOW()-F23,"")</f>
        <v>45978.502852777776</v>
      </c>
      <c r="H23" s="96"/>
      <c r="I23" s="114" t="str">
        <f>IFERROR(VLOOKUP(D23,DB!A:F,6,0),"")</f>
        <v/>
      </c>
      <c r="J23" s="114" t="str">
        <f>IFERROR(VLOOKUP(D23,DB!A:G,7,0),"")</f>
        <v/>
      </c>
      <c r="K23" s="98"/>
      <c r="L23" s="92" t="str">
        <f>IFERROR(VLOOKUP(D23,DB!A:I,9,0),"")</f>
        <v/>
      </c>
    </row>
    <row r="24" spans="1:12" ht="15" customHeight="1">
      <c r="A24" s="114"/>
      <c r="B24" s="114" t="str">
        <f>IFERROR(VLOOKUP(D24,DB!A:K,11,0),"")</f>
        <v/>
      </c>
      <c r="C24" s="94"/>
      <c r="D24" s="92"/>
      <c r="E24" s="95"/>
      <c r="F24" s="96"/>
      <c r="G24" s="97">
        <f ca="1">IFERROR(NOW()-F24,"")</f>
        <v>45978.502852777776</v>
      </c>
      <c r="H24" s="96"/>
      <c r="I24" s="114" t="str">
        <f>IFERROR(VLOOKUP(D24,DB!A:F,6,0),"")</f>
        <v/>
      </c>
      <c r="J24" s="114" t="str">
        <f>IFERROR(VLOOKUP(D24,DB!A:G,7,0),"")</f>
        <v/>
      </c>
      <c r="K24" s="98"/>
      <c r="L24" s="92" t="str">
        <f>IFERROR(VLOOKUP(D24,DB!A:I,9,0),"")</f>
        <v/>
      </c>
    </row>
    <row r="25" spans="1:12" ht="15" customHeight="1">
      <c r="A25" s="114"/>
      <c r="B25" s="114" t="str">
        <f>IFERROR(VLOOKUP(D25,DB!A:K,11,0),"")</f>
        <v/>
      </c>
      <c r="C25" s="94"/>
      <c r="D25" s="92"/>
      <c r="E25" s="95"/>
      <c r="F25" s="96"/>
      <c r="G25" s="97">
        <f ca="1">IFERROR(NOW()-F25,"")</f>
        <v>45978.502852777776</v>
      </c>
      <c r="H25" s="96"/>
      <c r="I25" s="114" t="str">
        <f>IFERROR(VLOOKUP(D25,DB!A:F,6,0),"")</f>
        <v/>
      </c>
      <c r="J25" s="114" t="str">
        <f>IFERROR(VLOOKUP(D25,DB!A:G,7,0),"")</f>
        <v/>
      </c>
      <c r="K25" s="98"/>
      <c r="L25" s="92" t="str">
        <f>IFERROR(VLOOKUP(D25,DB!A:I,9,0),"")</f>
        <v/>
      </c>
    </row>
    <row r="26" spans="1:12" ht="15" customHeight="1">
      <c r="A26" s="114"/>
      <c r="B26" s="114" t="str">
        <f>IFERROR(VLOOKUP(D26,DB!A:K,11,0),"")</f>
        <v/>
      </c>
      <c r="C26" s="94"/>
      <c r="D26" s="92"/>
      <c r="E26" s="95"/>
      <c r="F26" s="96"/>
      <c r="G26" s="97">
        <f ca="1">IFERROR(NOW()-F26,"")</f>
        <v>45978.502852777776</v>
      </c>
      <c r="H26" s="96"/>
      <c r="I26" s="114" t="str">
        <f>IFERROR(VLOOKUP(D26,DB!A:F,6,0),"")</f>
        <v/>
      </c>
      <c r="J26" s="114" t="str">
        <f>IFERROR(VLOOKUP(D26,DB!A:G,7,0),"")</f>
        <v/>
      </c>
      <c r="K26" s="98"/>
      <c r="L26" s="92" t="str">
        <f>IFERROR(VLOOKUP(D26,DB!A:I,9,0),"")</f>
        <v/>
      </c>
    </row>
    <row r="27" spans="1:12" ht="15" customHeight="1">
      <c r="A27" s="114"/>
      <c r="B27" s="114" t="str">
        <f>IFERROR(VLOOKUP(D27,DB!A:K,11,0),"")</f>
        <v/>
      </c>
      <c r="C27" s="94"/>
      <c r="D27" s="92"/>
      <c r="E27" s="95"/>
      <c r="F27" s="96"/>
      <c r="G27" s="97">
        <f ca="1">IFERROR(NOW()-F27,"")</f>
        <v>45978.502852777776</v>
      </c>
      <c r="H27" s="96"/>
      <c r="I27" s="114" t="str">
        <f>IFERROR(VLOOKUP(D27,DB!A:F,6,0),"")</f>
        <v/>
      </c>
      <c r="J27" s="114" t="str">
        <f>IFERROR(VLOOKUP(D27,DB!A:G,7,0),"")</f>
        <v/>
      </c>
      <c r="K27" s="98"/>
      <c r="L27" s="92" t="str">
        <f>IFERROR(VLOOKUP(D27,DB!A:I,9,0),"")</f>
        <v/>
      </c>
    </row>
    <row r="28" spans="1:12" ht="15" customHeight="1">
      <c r="A28" s="114"/>
      <c r="B28" s="114" t="str">
        <f>IFERROR(VLOOKUP(D28,DB!A:K,11,0),"")</f>
        <v/>
      </c>
      <c r="C28" s="94"/>
      <c r="D28" s="92"/>
      <c r="E28" s="95"/>
      <c r="F28" s="96"/>
      <c r="G28" s="97">
        <f ca="1">IFERROR(NOW()-F28,"")</f>
        <v>45978.502852777776</v>
      </c>
      <c r="H28" s="96"/>
      <c r="I28" s="114" t="str">
        <f>IFERROR(VLOOKUP(D28,DB!A:F,6,0),"")</f>
        <v/>
      </c>
      <c r="J28" s="114" t="str">
        <f>IFERROR(VLOOKUP(D28,DB!A:G,7,0),"")</f>
        <v/>
      </c>
      <c r="K28" s="98"/>
      <c r="L28" s="92" t="str">
        <f>IFERROR(VLOOKUP(D28,DB!A:I,9,0),"")</f>
        <v/>
      </c>
    </row>
    <row r="29" spans="1:12" ht="15" customHeight="1">
      <c r="A29" s="114"/>
      <c r="B29" s="114" t="str">
        <f>IFERROR(VLOOKUP(D29,DB!A:K,11,0),"")</f>
        <v/>
      </c>
      <c r="C29" s="94"/>
      <c r="D29" s="92"/>
      <c r="E29" s="95"/>
      <c r="F29" s="96"/>
      <c r="G29" s="97">
        <f ca="1">IFERROR(NOW()-F29,"")</f>
        <v>45978.502852777776</v>
      </c>
      <c r="H29" s="96"/>
      <c r="I29" s="114" t="str">
        <f>IFERROR(VLOOKUP(D29,DB!A:F,6,0),"")</f>
        <v/>
      </c>
      <c r="J29" s="114" t="str">
        <f>IFERROR(VLOOKUP(D29,DB!A:G,7,0),"")</f>
        <v/>
      </c>
      <c r="K29" s="98"/>
      <c r="L29" s="92" t="str">
        <f>IFERROR(VLOOKUP(D29,DB!A:I,9,0),"")</f>
        <v/>
      </c>
    </row>
    <row r="30" spans="1:12" ht="15" customHeight="1">
      <c r="A30" s="114"/>
      <c r="B30" s="114" t="str">
        <f>IFERROR(VLOOKUP(D30,DB!A:K,11,0),"")</f>
        <v/>
      </c>
      <c r="C30" s="94"/>
      <c r="D30" s="92"/>
      <c r="E30" s="95"/>
      <c r="F30" s="96"/>
      <c r="G30" s="97">
        <f ca="1">IFERROR(NOW()-F30,"")</f>
        <v>45978.502852777776</v>
      </c>
      <c r="H30" s="96"/>
      <c r="I30" s="114" t="str">
        <f>IFERROR(VLOOKUP(D30,DB!A:F,6,0),"")</f>
        <v/>
      </c>
      <c r="J30" s="114" t="str">
        <f>IFERROR(VLOOKUP(D30,DB!A:G,7,0),"")</f>
        <v/>
      </c>
      <c r="K30" s="98"/>
      <c r="L30" s="92" t="str">
        <f>IFERROR(VLOOKUP(D30,DB!A:I,9,0),"")</f>
        <v/>
      </c>
    </row>
    <row r="31" spans="1:12" ht="15" customHeight="1">
      <c r="A31" s="114"/>
      <c r="B31" s="114" t="str">
        <f>IFERROR(VLOOKUP(D31,DB!A:K,11,0),"")</f>
        <v/>
      </c>
      <c r="C31" s="94"/>
      <c r="D31" s="92"/>
      <c r="E31" s="95"/>
      <c r="F31" s="96"/>
      <c r="G31" s="97">
        <f ca="1">IFERROR(NOW()-F31,"")</f>
        <v>45978.502852777776</v>
      </c>
      <c r="H31" s="96"/>
      <c r="I31" s="114" t="str">
        <f>IFERROR(VLOOKUP(D31,DB!A:F,6,0),"")</f>
        <v/>
      </c>
      <c r="J31" s="114" t="str">
        <f>IFERROR(VLOOKUP(D31,DB!A:G,7,0),"")</f>
        <v/>
      </c>
      <c r="K31" s="98"/>
      <c r="L31" s="92" t="str">
        <f>IFERROR(VLOOKUP(D31,DB!A:I,9,0),"")</f>
        <v/>
      </c>
    </row>
    <row r="32" spans="1:12" ht="15" customHeight="1">
      <c r="A32" s="114"/>
      <c r="B32" s="114" t="str">
        <f>IFERROR(VLOOKUP(D32,DB!A:K,11,0),"")</f>
        <v/>
      </c>
      <c r="C32" s="94"/>
      <c r="D32" s="92"/>
      <c r="E32" s="95"/>
      <c r="F32" s="96"/>
      <c r="G32" s="97">
        <f ca="1">IFERROR(NOW()-F32,"")</f>
        <v>45978.502852777776</v>
      </c>
      <c r="H32" s="96"/>
      <c r="I32" s="114" t="str">
        <f>IFERROR(VLOOKUP(D32,DB!A:F,6,0),"")</f>
        <v/>
      </c>
      <c r="J32" s="114" t="str">
        <f>IFERROR(VLOOKUP(D32,DB!A:G,7,0),"")</f>
        <v/>
      </c>
      <c r="K32" s="98"/>
      <c r="L32" s="92" t="str">
        <f>IFERROR(VLOOKUP(D32,DB!A:I,9,0),"")</f>
        <v/>
      </c>
    </row>
    <row r="33" spans="1:12" ht="15" customHeight="1">
      <c r="A33" s="114"/>
      <c r="B33" s="114" t="str">
        <f>IFERROR(VLOOKUP(D33,DB!A:K,11,0),"")</f>
        <v/>
      </c>
      <c r="C33" s="94"/>
      <c r="D33" s="92"/>
      <c r="E33" s="95"/>
      <c r="F33" s="96"/>
      <c r="G33" s="97">
        <f ca="1">IFERROR(NOW()-F33,"")</f>
        <v>45978.502852777776</v>
      </c>
      <c r="H33" s="96"/>
      <c r="I33" s="114" t="str">
        <f>IFERROR(VLOOKUP(D33,DB!A:F,6,0),"")</f>
        <v/>
      </c>
      <c r="J33" s="114" t="str">
        <f>IFERROR(VLOOKUP(D33,DB!A:G,7,0),"")</f>
        <v/>
      </c>
      <c r="K33" s="98"/>
      <c r="L33" s="92" t="str">
        <f>IFERROR(VLOOKUP(D33,DB!A:I,9,0),"")</f>
        <v/>
      </c>
    </row>
    <row r="34" spans="1:12" ht="15" customHeight="1">
      <c r="A34" s="114"/>
      <c r="B34" s="114" t="str">
        <f>IFERROR(VLOOKUP(D34,DB!A:K,11,0),"")</f>
        <v/>
      </c>
      <c r="C34" s="94"/>
      <c r="D34" s="92"/>
      <c r="E34" s="95"/>
      <c r="F34" s="96"/>
      <c r="G34" s="97">
        <f ca="1">IFERROR(NOW()-F34,"")</f>
        <v>45978.502852777776</v>
      </c>
      <c r="H34" s="96"/>
      <c r="I34" s="114" t="str">
        <f>IFERROR(VLOOKUP(D34,DB!A:F,6,0),"")</f>
        <v/>
      </c>
      <c r="J34" s="114" t="str">
        <f>IFERROR(VLOOKUP(D34,DB!A:G,7,0),"")</f>
        <v/>
      </c>
      <c r="K34" s="98"/>
      <c r="L34" s="92" t="str">
        <f>IFERROR(VLOOKUP(D34,DB!A:I,9,0),"")</f>
        <v/>
      </c>
    </row>
    <row r="35" spans="1:12" ht="15" customHeight="1">
      <c r="A35" s="114"/>
      <c r="B35" s="114" t="str">
        <f>IFERROR(VLOOKUP(D35,DB!A:K,11,0),"")</f>
        <v/>
      </c>
      <c r="C35" s="94"/>
      <c r="D35" s="92"/>
      <c r="E35" s="95"/>
      <c r="F35" s="96"/>
      <c r="G35" s="97">
        <f ca="1">IFERROR(NOW()-F35,"")</f>
        <v>45978.502852777776</v>
      </c>
      <c r="H35" s="96"/>
      <c r="I35" s="114" t="str">
        <f>IFERROR(VLOOKUP(D35,DB!A:F,6,0),"")</f>
        <v/>
      </c>
      <c r="J35" s="114" t="str">
        <f>IFERROR(VLOOKUP(D35,DB!A:G,7,0),"")</f>
        <v/>
      </c>
      <c r="K35" s="98"/>
      <c r="L35" s="92" t="str">
        <f>IFERROR(VLOOKUP(D35,DB!A:I,9,0),"")</f>
        <v/>
      </c>
    </row>
    <row r="36" spans="1:12" ht="15" customHeight="1">
      <c r="A36" s="114"/>
      <c r="B36" s="114" t="str">
        <f>IFERROR(VLOOKUP(D36,DB!A:K,11,0),"")</f>
        <v/>
      </c>
      <c r="C36" s="94"/>
      <c r="D36" s="92"/>
      <c r="E36" s="95"/>
      <c r="F36" s="96"/>
      <c r="G36" s="97">
        <f ca="1">IFERROR(NOW()-F36,"")</f>
        <v>45978.502852777776</v>
      </c>
      <c r="H36" s="96"/>
      <c r="I36" s="114" t="str">
        <f>IFERROR(VLOOKUP(D36,DB!A:F,6,0),"")</f>
        <v/>
      </c>
      <c r="J36" s="114" t="str">
        <f>IFERROR(VLOOKUP(D36,DB!A:G,7,0),"")</f>
        <v/>
      </c>
      <c r="K36" s="98"/>
      <c r="L36" s="92"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7"/>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5" t="s">
        <v>39010</v>
      </c>
      <c r="B1" s="125" t="s">
        <v>39011</v>
      </c>
      <c r="C1" s="125" t="s">
        <v>39012</v>
      </c>
      <c r="D1" s="125" t="s">
        <v>166</v>
      </c>
      <c r="E1" s="125" t="s">
        <v>39013</v>
      </c>
      <c r="F1" s="126" t="s">
        <v>39014</v>
      </c>
      <c r="G1" s="127" t="s">
        <v>39015</v>
      </c>
      <c r="H1" s="126" t="s">
        <v>39016</v>
      </c>
      <c r="I1" s="125" t="s">
        <v>39017</v>
      </c>
      <c r="J1" s="125" t="s">
        <v>39018</v>
      </c>
      <c r="K1" s="125" t="s">
        <v>39019</v>
      </c>
      <c r="L1" s="125" t="s">
        <v>8</v>
      </c>
      <c r="M1" s="93"/>
    </row>
    <row r="2" spans="1:13">
      <c r="A2" s="37" t="s">
        <v>39121</v>
      </c>
      <c r="B2" s="37" t="str">
        <f>IFERROR(VLOOKUP(D2,DB!A:K,11,0),"")</f>
        <v>R5</v>
      </c>
      <c r="C2" s="37">
        <v>3</v>
      </c>
      <c r="D2" s="107" t="s">
        <v>36011</v>
      </c>
      <c r="E2" s="37" t="s">
        <v>39021</v>
      </c>
      <c r="F2" s="38">
        <v>45891.832060185188</v>
      </c>
      <c r="G2" s="109">
        <f ca="1">IFERROR(NOW()-F2,"")</f>
        <v>86.670792592587532</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09">
        <f t="shared" ref="G3" ca="1" si="0">IFERROR(NOW()-F3,"")</f>
        <v>52.313975462959206</v>
      </c>
      <c r="H3" s="38">
        <v>45926.158159722225</v>
      </c>
      <c r="I3" s="37" t="str">
        <f>IFERROR(VLOOKUP(D3,DB!A:F,6,0),"")</f>
        <v>SCECO</v>
      </c>
      <c r="J3" s="37" t="str">
        <f>IFERROR(VLOOKUP(D3,DB!A:G,7,0),"")</f>
        <v>Good</v>
      </c>
      <c r="K3" s="37" t="s">
        <v>39124</v>
      </c>
      <c r="L3" s="37" t="str">
        <f>IFERROR(VLOOKUP(D3,DB!A:I,9,0),"")</f>
        <v>Latis</v>
      </c>
      <c r="M3" s="106"/>
    </row>
    <row r="4" spans="1:13" ht="48" customHeight="1">
      <c r="A4" s="110" t="s">
        <v>39125</v>
      </c>
      <c r="B4" s="110" t="str">
        <f>IFERROR(VLOOKUP(D4,DB!A:K,11,0),"")</f>
        <v>R5</v>
      </c>
      <c r="C4" s="110">
        <v>1</v>
      </c>
      <c r="D4" s="110" t="s">
        <v>34758</v>
      </c>
      <c r="E4" s="110" t="s">
        <v>39100</v>
      </c>
      <c r="F4" s="111">
        <v>45948.661111111112</v>
      </c>
      <c r="G4" s="112">
        <f t="shared" ref="G4" ca="1" si="1">IFERROR(NOW()-F4,"")</f>
        <v>29.841741666663438</v>
      </c>
      <c r="H4" s="111">
        <v>45948.661111111112</v>
      </c>
      <c r="I4" s="110" t="str">
        <f>IFERROR(VLOOKUP(D4,DB!A:F,6,0),"")</f>
        <v>SCECO</v>
      </c>
      <c r="J4" s="110" t="str">
        <f>IFERROR(VLOOKUP(D4,DB!A:G,7,0),"")</f>
        <v>Dead</v>
      </c>
      <c r="K4" s="110" t="s">
        <v>39126</v>
      </c>
      <c r="L4" s="110" t="str">
        <f>IFERROR(VLOOKUP(D4,DB!A:I,9,0),"")</f>
        <v>Latis</v>
      </c>
    </row>
    <row r="5" spans="1:13">
      <c r="A5" s="110" t="s">
        <v>39127</v>
      </c>
      <c r="B5" s="110" t="str">
        <f>IFERROR(VLOOKUP(D5,DB!A:K,11,0),"")</f>
        <v>R5</v>
      </c>
      <c r="C5" s="110">
        <v>1</v>
      </c>
      <c r="D5" s="110" t="s">
        <v>33371</v>
      </c>
      <c r="E5" s="110" t="s">
        <v>39021</v>
      </c>
      <c r="F5" s="137">
        <v>45977.514803240738</v>
      </c>
      <c r="G5" s="112">
        <f t="shared" ref="G5:G10" ca="1" si="2">IFERROR(NOW()-F5,"")</f>
        <v>0.98804953703802312</v>
      </c>
      <c r="H5" s="137">
        <v>45977.468807870369</v>
      </c>
      <c r="I5" s="110" t="str">
        <f>IFERROR(VLOOKUP(D5,DB!A:F,6,0),"")</f>
        <v>SCECO</v>
      </c>
      <c r="J5" s="110" t="str">
        <f>IFERROR(VLOOKUP(D5,DB!A:G,7,0),"")</f>
        <v>Weak</v>
      </c>
      <c r="K5" s="110" t="s">
        <v>39128</v>
      </c>
      <c r="L5" s="110" t="str">
        <f>IFERROR(VLOOKUP(D5,DB!A:I,9,0),"")</f>
        <v>Latis</v>
      </c>
    </row>
    <row r="6" spans="1:13">
      <c r="A6" s="110"/>
      <c r="B6" s="110" t="str">
        <f>IFERROR(VLOOKUP(D6,DB!A:K,11,0),"")</f>
        <v/>
      </c>
      <c r="C6" s="110"/>
      <c r="D6" s="110"/>
      <c r="E6" s="110"/>
      <c r="F6" s="110"/>
      <c r="G6" s="110">
        <f t="shared" ca="1" si="2"/>
        <v>45978.502852777776</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0">
        <f t="shared" ca="1" si="2"/>
        <v>45978.502852777776</v>
      </c>
      <c r="H7" s="110"/>
      <c r="I7" s="110" t="str">
        <f>IFERROR(VLOOKUP(D7,DB!A:F,6,0),"")</f>
        <v/>
      </c>
      <c r="J7" s="110" t="str">
        <f>IFERROR(VLOOKUP(D7,DB!A:G,7,0),"")</f>
        <v/>
      </c>
      <c r="K7" s="110"/>
      <c r="L7" s="110" t="str">
        <f>IFERROR(VLOOKUP(D7,DB!A:I,9,0),"")</f>
        <v/>
      </c>
    </row>
    <row r="8" spans="1:13">
      <c r="A8" s="110"/>
      <c r="B8" s="110" t="str">
        <f>IFERROR(VLOOKUP(D8,DB!A:K,11,0),"")</f>
        <v>R5</v>
      </c>
      <c r="C8" s="110"/>
      <c r="D8" s="110" t="s">
        <v>32290</v>
      </c>
      <c r="E8" s="110"/>
      <c r="F8" s="110"/>
      <c r="G8" s="110">
        <f t="shared" ca="1" si="2"/>
        <v>45978.502852777776</v>
      </c>
      <c r="H8" s="110"/>
      <c r="I8" s="110" t="str">
        <f>IFERROR(VLOOKUP(D8,DB!A:F,6,0),"")</f>
        <v>SCECO</v>
      </c>
      <c r="J8" s="110" t="str">
        <f>IFERROR(VLOOKUP(D8,DB!A:G,7,0),"")</f>
        <v>Vandalized</v>
      </c>
      <c r="K8" s="110"/>
      <c r="L8" s="110" t="str">
        <f>IFERROR(VLOOKUP(D8,DB!A:I,9,0),"")</f>
        <v>Latis</v>
      </c>
    </row>
    <row r="9" spans="1:13">
      <c r="A9" s="110"/>
      <c r="B9" s="110" t="str">
        <f>IFERROR(VLOOKUP(D9,DB!A:K,11,0),"")</f>
        <v/>
      </c>
      <c r="C9" s="110"/>
      <c r="D9" s="110"/>
      <c r="E9" s="110"/>
      <c r="F9" s="110"/>
      <c r="G9" s="110">
        <f t="shared" ca="1" si="2"/>
        <v>45978.502852777776</v>
      </c>
      <c r="H9" s="110"/>
      <c r="I9" s="110" t="str">
        <f>IFERROR(VLOOKUP(D9,DB!A:F,6,0),"")</f>
        <v/>
      </c>
      <c r="J9" s="110" t="str">
        <f>IFERROR(VLOOKUP(D9,DB!A:G,7,0),"")</f>
        <v/>
      </c>
      <c r="K9" s="110"/>
      <c r="L9" s="110" t="str">
        <f>IFERROR(VLOOKUP(D9,DB!A:I,9,0),"")</f>
        <v/>
      </c>
    </row>
    <row r="10" spans="1:13">
      <c r="A10" s="110"/>
      <c r="B10" s="110" t="str">
        <f>IFERROR(VLOOKUP(D10,DB!A:K,11,0),"")</f>
        <v>R5</v>
      </c>
      <c r="C10" s="110"/>
      <c r="D10" s="110" t="s">
        <v>32794</v>
      </c>
      <c r="E10" s="110"/>
      <c r="F10" s="110"/>
      <c r="G10" s="110">
        <f t="shared" ca="1" si="2"/>
        <v>45978.502852777776</v>
      </c>
      <c r="H10" s="110"/>
      <c r="I10" s="110" t="str">
        <f>IFERROR(VLOOKUP(D10,DB!A:F,6,0),"")</f>
        <v>SCECO</v>
      </c>
      <c r="J10" s="110" t="str">
        <f>IFERROR(VLOOKUP(D10,DB!A:G,7,0),"")</f>
        <v>Vandalized+Dead</v>
      </c>
      <c r="K10" s="110"/>
      <c r="L10" s="110" t="str">
        <f>IFERROR(VLOOKUP(D10,DB!A:I,9,0),"")</f>
        <v>Latis</v>
      </c>
    </row>
    <row r="11" spans="1:13">
      <c r="A11" s="110"/>
      <c r="B11" s="110" t="str">
        <f>IFERROR(VLOOKUP(D11,DB!A:K,11,0),"")</f>
        <v/>
      </c>
      <c r="C11" s="110"/>
      <c r="D11" s="110"/>
      <c r="E11" s="110"/>
      <c r="F11" s="110"/>
      <c r="G11" s="110">
        <f t="shared" ref="G11:G74" ca="1" si="3">IFERROR(NOW()-F11,"")</f>
        <v>45978.502852777776</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3"/>
        <v>45978.502852777776</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3"/>
        <v>45978.502852777776</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3"/>
        <v>45978.502852777776</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3"/>
        <v>45978.502852777776</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3"/>
        <v>45978.502852777776</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45978.502852777776</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45978.502852777776</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45978.502852777776</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45978.502852777776</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45978.502852777776</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45978.502852777776</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45978.502852777776</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45978.502852777776</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45978.502852777776</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45978.502852777776</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45978.502852777776</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45978.502852777776</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45978.502852777776</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45978.502852777776</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45978.502852777776</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45978.502852777776</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45978.502852777776</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45978.502852777776</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45978.502852777776</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45978.502852777776</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45978.502852777776</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45978.502852777776</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45978.502852777776</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45978.502852777776</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45978.502852777776</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45978.502852777776</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45978.502852777776</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45978.502852777776</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45978.502852777776</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45978.502852777776</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45978.502852777776</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45978.502852777776</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45978.502852777776</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45978.502852777776</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45978.502852777776</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45978.502852777776</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45978.502852777776</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45978.502852777776</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45978.502852777776</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45978.502852777776</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45978.502852777776</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45978.502852777776</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45978.502852777776</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45978.502852777776</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45978.502852777776</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45978.502852777776</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45978.502852777776</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45978.502852777776</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45978.502852777776</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45978.502852777776</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45978.502852777776</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45978.502852777776</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45978.502852777776</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45978.502852777776</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45978.502852777776</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45978.502852777776</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45978.502852777776</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45978.502852777776</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ref="G75:G138" ca="1" si="4">IFERROR(NOW()-F75,"")</f>
        <v>45978.502852777776</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4"/>
        <v>45978.502852777776</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4"/>
        <v>45978.502852777776</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4"/>
        <v>45978.502852777776</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4"/>
        <v>45978.502852777776</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4"/>
        <v>45978.502852777776</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45978.502852777776</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45978.502852777776</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45978.502852777776</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45978.502852777776</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45978.502852777776</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45978.502852777776</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45978.502852777776</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45978.502852777776</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45978.502852777776</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45978.502852777776</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45978.502852777776</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45978.502852777776</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45978.502852777776</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45978.502852777776</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45978.502852777776</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45978.502852777776</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45978.502852777776</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45978.502852777776</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45978.502852777776</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45978.502852777776</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45978.502852777776</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45978.502852777776</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45978.502852777776</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45978.502852777776</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45978.502852777776</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45978.502852777776</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45978.502852777776</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45978.502852777776</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45978.502852777776</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45978.502852777776</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45978.502852777776</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45978.502852777776</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45978.502852777776</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45978.502852777776</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45978.502852777776</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45978.502852777776</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45978.502852777776</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45978.502852777776</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45978.502852777776</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45978.502852777776</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45978.502852777776</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45978.502852777776</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45978.502852777776</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45978.502852777776</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45978.502852777776</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45978.502852777776</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45978.502852777776</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45978.502852777776</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45978.502852777776</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45978.502852777776</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45978.502852777776</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45978.502852777776</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45978.502852777776</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45978.502852777776</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45978.502852777776</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45978.502852777776</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45978.502852777776</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45978.502852777776</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ref="G139:G202" ca="1" si="5">IFERROR(NOW()-F139,"")</f>
        <v>45978.502852777776</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5"/>
        <v>45978.502852777776</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5"/>
        <v>45978.502852777776</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5"/>
        <v>45978.502852777776</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5"/>
        <v>45978.502852777776</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5"/>
        <v>45978.502852777776</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45978.502852777776</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45978.502852777776</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45978.502852777776</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45978.502852777776</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45978.502852777776</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45978.502852777776</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45978.502852777776</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45978.502852777776</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45978.502852777776</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45978.502852777776</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45978.502852777776</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45978.502852777776</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45978.502852777776</v>
      </c>
      <c r="H157" s="110"/>
      <c r="I157" s="110" t="str">
        <f>IFERROR(VLOOKUP(D157,DB!A:F,6,0),"")</f>
        <v/>
      </c>
      <c r="J157" s="110" t="str">
        <f>IFERROR(VLOOKUP(D157,DB!A:G,7,0),"")</f>
        <v/>
      </c>
      <c r="K157" s="110"/>
      <c r="L157" s="110" t="str">
        <f>IFERROR(VLOOKUP(D157,DB!A:I,9,0),"")</f>
        <v/>
      </c>
    </row>
    <row r="158" spans="1:12">
      <c r="A158" s="110"/>
      <c r="B158" s="110"/>
      <c r="C158" s="110"/>
      <c r="D158" s="110"/>
      <c r="E158" s="110"/>
      <c r="F158" s="110"/>
      <c r="G158" s="110"/>
      <c r="H158" s="110"/>
      <c r="I158" s="110"/>
      <c r="J158" s="110"/>
      <c r="K158" s="110"/>
      <c r="L158" s="110"/>
    </row>
    <row r="159" spans="1:12">
      <c r="A159" s="110"/>
      <c r="B159" s="110"/>
      <c r="C159" s="110"/>
      <c r="D159" s="110"/>
      <c r="E159" s="110"/>
      <c r="F159" s="110"/>
      <c r="G159" s="110"/>
      <c r="H159" s="110"/>
      <c r="I159" s="110"/>
      <c r="J159" s="110"/>
      <c r="K159" s="110"/>
      <c r="L159" s="110"/>
    </row>
    <row r="160" spans="1:12">
      <c r="A160" s="110"/>
      <c r="B160" s="110"/>
      <c r="C160" s="110"/>
      <c r="D160" s="110"/>
      <c r="E160" s="110"/>
      <c r="F160" s="110"/>
      <c r="G160" s="110"/>
      <c r="H160" s="110"/>
      <c r="I160" s="110"/>
      <c r="J160" s="110"/>
      <c r="K160" s="110"/>
      <c r="L160" s="110"/>
    </row>
    <row r="161" spans="1:12">
      <c r="A161" s="110"/>
      <c r="B161" s="110"/>
      <c r="C161" s="110"/>
      <c r="D161" s="110"/>
      <c r="E161" s="110"/>
      <c r="F161" s="110"/>
      <c r="G161" s="110"/>
      <c r="H161" s="110"/>
      <c r="I161" s="110"/>
      <c r="J161" s="110"/>
      <c r="K161" s="110"/>
      <c r="L161" s="110"/>
    </row>
    <row r="162" spans="1:12">
      <c r="A162" s="110"/>
      <c r="B162" s="110"/>
      <c r="C162" s="110"/>
      <c r="D162" s="110"/>
      <c r="E162" s="110"/>
      <c r="F162" s="110"/>
      <c r="G162" s="110"/>
      <c r="H162" s="110"/>
      <c r="I162" s="110"/>
      <c r="J162" s="110"/>
      <c r="K162" s="110"/>
      <c r="L162" s="110"/>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sheetData>
  <dataValidations count="2">
    <dataValidation allowBlank="1" showInputMessage="1" showErrorMessage="1" sqref="E1" xr:uid="{920C6338-E771-4DAE-8C89-92A9093EA4DE}"/>
    <dataValidation type="list" allowBlank="1" showInputMessage="1" showErrorMessage="1" sqref="E2:E1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1"/>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8" customFormat="1" ht="48"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19" t="s">
        <v>39129</v>
      </c>
      <c r="B2" s="120" t="str">
        <f>IFERROR(VLOOKUP(D2,DB!A:K,11,0),"")</f>
        <v>R6</v>
      </c>
      <c r="C2" s="121">
        <v>1</v>
      </c>
      <c r="D2" s="120" t="s">
        <v>30938</v>
      </c>
      <c r="E2" s="110" t="s">
        <v>39021</v>
      </c>
      <c r="F2" s="122">
        <v>45977.926087962966</v>
      </c>
      <c r="G2" s="105">
        <f t="shared" ref="G2:G57" ca="1" si="0">IFERROR(NOW()-F2,"-")</f>
        <v>0.57676481481030351</v>
      </c>
      <c r="H2" s="122">
        <v>45978.034363425926</v>
      </c>
      <c r="I2" s="120" t="str">
        <f>IFERROR(VLOOKUP(D2,DB!A:F,6,0),"")</f>
        <v>SCECO</v>
      </c>
      <c r="J2" s="120" t="str">
        <f>IFERROR(VLOOKUP(D2,DB!A:G,7,0),"")</f>
        <v>Dead</v>
      </c>
      <c r="K2" s="123" t="s">
        <v>39130</v>
      </c>
      <c r="L2" s="124" t="str">
        <f>IFERROR(VLOOKUP(D2,DB!A:I,9,0),"")</f>
        <v>Latis</v>
      </c>
    </row>
    <row r="3" spans="1:16382" ht="31.5" customHeight="1">
      <c r="A3" s="119"/>
      <c r="B3" s="120" t="str">
        <f>IFERROR(VLOOKUP(D3,DB!A:K,11,0),"")</f>
        <v/>
      </c>
      <c r="C3" s="121"/>
      <c r="D3" s="120"/>
      <c r="E3" s="110"/>
      <c r="F3" s="122"/>
      <c r="G3" s="105">
        <f t="shared" ca="1" si="0"/>
        <v>45978.502852777776</v>
      </c>
      <c r="H3" s="122"/>
      <c r="I3" s="120" t="str">
        <f>IFERROR(VLOOKUP(D3,DB!A:F,6,0),"")</f>
        <v/>
      </c>
      <c r="J3" s="120" t="str">
        <f>IFERROR(VLOOKUP(D3,DB!A:G,7,0),"")</f>
        <v/>
      </c>
      <c r="K3" s="123"/>
      <c r="L3" s="124" t="str">
        <f>IFERROR(VLOOKUP(D3,DB!A:I,9,0),"")</f>
        <v/>
      </c>
    </row>
    <row r="4" spans="1:16382" ht="31.5" customHeight="1">
      <c r="A4" s="119"/>
      <c r="B4" s="120" t="str">
        <f>IFERROR(VLOOKUP(D4,DB!A:K,11,0),"")</f>
        <v/>
      </c>
      <c r="C4" s="121"/>
      <c r="D4" s="120"/>
      <c r="E4" s="110"/>
      <c r="F4" s="122"/>
      <c r="G4" s="105">
        <f t="shared" ca="1" si="0"/>
        <v>45978.502852777776</v>
      </c>
      <c r="H4" s="122"/>
      <c r="I4" s="120" t="str">
        <f>IFERROR(VLOOKUP(D4,DB!A:F,6,0),"")</f>
        <v/>
      </c>
      <c r="J4" s="120" t="str">
        <f>IFERROR(VLOOKUP(D4,DB!A:G,7,0),"")</f>
        <v/>
      </c>
      <c r="K4" s="123"/>
      <c r="L4" s="124" t="str">
        <f>IFERROR(VLOOKUP(D4,DB!A:I,9,0),"")</f>
        <v/>
      </c>
    </row>
    <row r="5" spans="1:16382" ht="31.5" customHeight="1">
      <c r="A5" s="119"/>
      <c r="B5" s="120" t="str">
        <f>IFERROR(VLOOKUP(D5,DB!A:K,11,0),"")</f>
        <v/>
      </c>
      <c r="C5" s="121"/>
      <c r="D5" s="120"/>
      <c r="E5" s="110"/>
      <c r="F5" s="122"/>
      <c r="G5" s="105">
        <f t="shared" ca="1" si="0"/>
        <v>45978.502852777776</v>
      </c>
      <c r="H5" s="122"/>
      <c r="I5" s="120" t="str">
        <f>IFERROR(VLOOKUP(D5,DB!A:F,6,0),"")</f>
        <v/>
      </c>
      <c r="J5" s="120" t="str">
        <f>IFERROR(VLOOKUP(D5,DB!A:G,7,0),"")</f>
        <v/>
      </c>
      <c r="K5" s="123"/>
      <c r="L5" s="124" t="str">
        <f>IFERROR(VLOOKUP(D5,DB!A:I,9,0),"")</f>
        <v/>
      </c>
    </row>
    <row r="6" spans="1:16382" ht="31.5" customHeight="1">
      <c r="A6" s="119"/>
      <c r="B6" s="120" t="str">
        <f>IFERROR(VLOOKUP(D6,DB!A:K,11,0),"")</f>
        <v/>
      </c>
      <c r="C6" s="121"/>
      <c r="D6" s="120"/>
      <c r="E6" s="110"/>
      <c r="F6" s="122"/>
      <c r="G6" s="105">
        <f t="shared" ca="1" si="0"/>
        <v>45978.502852777776</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10"/>
      <c r="F7" s="122"/>
      <c r="G7" s="105">
        <f t="shared" ca="1" si="0"/>
        <v>45978.502852777776</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10"/>
      <c r="F8" s="122"/>
      <c r="G8" s="105">
        <f t="shared" ca="1" si="0"/>
        <v>45978.502852777776</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10"/>
      <c r="F9" s="122"/>
      <c r="G9" s="105">
        <f t="shared" ca="1" si="0"/>
        <v>45978.502852777776</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10"/>
      <c r="F10" s="122"/>
      <c r="G10" s="105">
        <f t="shared" ca="1" si="0"/>
        <v>45978.502852777776</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10"/>
      <c r="F11" s="122"/>
      <c r="G11" s="105">
        <f t="shared" ca="1" si="0"/>
        <v>45978.502852777776</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10"/>
      <c r="F12" s="122"/>
      <c r="G12" s="105">
        <f t="shared" ca="1" si="0"/>
        <v>45978.502852777776</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20"/>
      <c r="E13" s="110"/>
      <c r="F13" s="122"/>
      <c r="G13" s="105">
        <f t="shared" ca="1" si="0"/>
        <v>45978.502852777776</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10"/>
      <c r="F14" s="122"/>
      <c r="G14" s="105">
        <f t="shared" ca="1" si="0"/>
        <v>45978.502852777776</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10"/>
      <c r="F15" s="122"/>
      <c r="G15" s="105">
        <f t="shared" ca="1" si="0"/>
        <v>45978.502852777776</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10"/>
      <c r="F16" s="122"/>
      <c r="G16" s="105">
        <f t="shared" ca="1" si="0"/>
        <v>45978.502852777776</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10"/>
      <c r="F17" s="122"/>
      <c r="G17" s="105">
        <f t="shared" ca="1" si="0"/>
        <v>45978.502852777776</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10"/>
      <c r="F18" s="122"/>
      <c r="G18" s="105">
        <f t="shared" ca="1" si="0"/>
        <v>45978.502852777776</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10"/>
      <c r="F19" s="122"/>
      <c r="G19" s="105">
        <f t="shared" ca="1" si="0"/>
        <v>45978.502852777776</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10"/>
      <c r="F20" s="122"/>
      <c r="G20" s="105">
        <f t="shared" ca="1" si="0"/>
        <v>45978.502852777776</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20"/>
      <c r="E21" s="110"/>
      <c r="F21" s="122"/>
      <c r="G21" s="105">
        <f t="shared" ca="1" si="0"/>
        <v>45978.502852777776</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10"/>
      <c r="F22" s="122"/>
      <c r="G22" s="105">
        <f t="shared" ca="1" si="0"/>
        <v>45978.502852777776</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10"/>
      <c r="F23" s="122"/>
      <c r="G23" s="105">
        <f t="shared" ca="1" si="0"/>
        <v>45978.502852777776</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10"/>
      <c r="F24" s="122"/>
      <c r="G24" s="105">
        <f t="shared" ca="1" si="0"/>
        <v>45978.502852777776</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10"/>
      <c r="F25" s="122"/>
      <c r="G25" s="105">
        <f t="shared" ca="1" si="0"/>
        <v>45978.502852777776</v>
      </c>
      <c r="H25" s="122"/>
      <c r="I25" s="120" t="str">
        <f>IFERROR(VLOOKUP(D25,DB!A:F,6,0),"")</f>
        <v/>
      </c>
      <c r="J25" s="120" t="str">
        <f>IFERROR(VLOOKUP(D25,DB!A:G,7,0),"")</f>
        <v/>
      </c>
      <c r="K25" s="123"/>
      <c r="L25" s="124" t="str">
        <f>IFERROR(VLOOKUP(D25,DB!A:I,9,0),"")</f>
        <v/>
      </c>
    </row>
    <row r="26" spans="1:12" ht="31.5" customHeight="1">
      <c r="A26" s="119"/>
      <c r="B26" s="120" t="str">
        <f>IFERROR(VLOOKUP(D26,DB!A:K,11,0),"")</f>
        <v/>
      </c>
      <c r="C26" s="121"/>
      <c r="D26" s="120"/>
      <c r="E26" s="110"/>
      <c r="F26" s="122"/>
      <c r="G26" s="105">
        <f t="shared" ca="1" si="0"/>
        <v>45978.502852777776</v>
      </c>
      <c r="H26" s="122"/>
      <c r="I26" s="120" t="str">
        <f>IFERROR(VLOOKUP(D26,DB!A:F,6,0),"")</f>
        <v/>
      </c>
      <c r="J26" s="120" t="str">
        <f>IFERROR(VLOOKUP(D26,DB!A:G,7,0),"")</f>
        <v/>
      </c>
      <c r="K26" s="123"/>
      <c r="L26" s="124" t="str">
        <f>IFERROR(VLOOKUP(D26,DB!A:I,9,0),"")</f>
        <v/>
      </c>
    </row>
    <row r="27" spans="1:12" ht="31.5" customHeight="1">
      <c r="A27" s="119"/>
      <c r="B27" s="120" t="str">
        <f>IFERROR(VLOOKUP(D27,DB!A:K,11,0),"")</f>
        <v/>
      </c>
      <c r="C27" s="121"/>
      <c r="D27" s="120"/>
      <c r="E27" s="110"/>
      <c r="F27" s="122"/>
      <c r="G27" s="105">
        <f t="shared" ca="1" si="0"/>
        <v>45978.502852777776</v>
      </c>
      <c r="H27" s="122"/>
      <c r="I27" s="120" t="str">
        <f>IFERROR(VLOOKUP(D27,DB!A:F,6,0),"")</f>
        <v/>
      </c>
      <c r="J27" s="120" t="str">
        <f>IFERROR(VLOOKUP(D27,DB!A:G,7,0),"")</f>
        <v/>
      </c>
      <c r="K27" s="123"/>
      <c r="L27" s="124" t="str">
        <f>IFERROR(VLOOKUP(D27,DB!A:I,9,0),"")</f>
        <v/>
      </c>
    </row>
    <row r="28" spans="1:12" ht="31.5" customHeight="1">
      <c r="A28" s="119"/>
      <c r="B28" s="120" t="str">
        <f>IFERROR(VLOOKUP(D28,DB!A:K,11,0),"")</f>
        <v/>
      </c>
      <c r="C28" s="121"/>
      <c r="D28" s="120"/>
      <c r="E28" s="110"/>
      <c r="F28" s="122"/>
      <c r="G28" s="105">
        <f t="shared" ca="1" si="0"/>
        <v>45978.502852777776</v>
      </c>
      <c r="H28" s="122"/>
      <c r="I28" s="120" t="str">
        <f>IFERROR(VLOOKUP(D28,DB!A:F,6,0),"")</f>
        <v/>
      </c>
      <c r="J28" s="120" t="str">
        <f>IFERROR(VLOOKUP(D28,DB!A:G,7,0),"")</f>
        <v/>
      </c>
      <c r="K28" s="123"/>
      <c r="L28" s="124" t="str">
        <f>IFERROR(VLOOKUP(D28,DB!A:I,9,0),"")</f>
        <v/>
      </c>
    </row>
    <row r="29" spans="1:12" ht="31.5" customHeight="1">
      <c r="A29" s="119"/>
      <c r="B29" s="120" t="str">
        <f>IFERROR(VLOOKUP(D29,DB!A:K,11,0),"")</f>
        <v/>
      </c>
      <c r="C29" s="121"/>
      <c r="D29" s="120"/>
      <c r="E29" s="110"/>
      <c r="F29" s="122"/>
      <c r="G29" s="105">
        <f t="shared" ca="1" si="0"/>
        <v>45978.502852777776</v>
      </c>
      <c r="H29" s="122"/>
      <c r="I29" s="120" t="str">
        <f>IFERROR(VLOOKUP(D29,DB!A:F,6,0),"")</f>
        <v/>
      </c>
      <c r="J29" s="120" t="str">
        <f>IFERROR(VLOOKUP(D29,DB!A:G,7,0),"")</f>
        <v/>
      </c>
      <c r="K29" s="123"/>
      <c r="L29" s="124" t="str">
        <f>IFERROR(VLOOKUP(D29,DB!A:I,9,0),"")</f>
        <v/>
      </c>
    </row>
    <row r="30" spans="1:12" ht="31.5" customHeight="1">
      <c r="A30" s="119"/>
      <c r="B30" s="120" t="str">
        <f>IFERROR(VLOOKUP(D30,DB!A:K,11,0),"")</f>
        <v/>
      </c>
      <c r="C30" s="121"/>
      <c r="D30" s="120"/>
      <c r="E30" s="110"/>
      <c r="F30" s="122"/>
      <c r="G30" s="105">
        <f t="shared" ca="1" si="0"/>
        <v>45978.502852777776</v>
      </c>
      <c r="H30" s="122"/>
      <c r="I30" s="120" t="str">
        <f>IFERROR(VLOOKUP(D30,DB!A:F,6,0),"")</f>
        <v/>
      </c>
      <c r="J30" s="120" t="str">
        <f>IFERROR(VLOOKUP(D30,DB!A:G,7,0),"")</f>
        <v/>
      </c>
      <c r="K30" s="123"/>
      <c r="L30" s="124" t="str">
        <f>IFERROR(VLOOKUP(D30,DB!A:I,9,0),"")</f>
        <v/>
      </c>
    </row>
    <row r="31" spans="1:12" ht="31.5" customHeight="1">
      <c r="A31" s="119"/>
      <c r="B31" s="120" t="str">
        <f>IFERROR(VLOOKUP(D31,DB!A:K,11,0),"")</f>
        <v/>
      </c>
      <c r="C31" s="121"/>
      <c r="D31" s="120"/>
      <c r="E31" s="110"/>
      <c r="F31" s="122"/>
      <c r="G31" s="105">
        <f t="shared" ca="1" si="0"/>
        <v>45978.502852777776</v>
      </c>
      <c r="H31" s="122"/>
      <c r="I31" s="120" t="str">
        <f>IFERROR(VLOOKUP(D31,DB!A:F,6,0),"")</f>
        <v/>
      </c>
      <c r="J31" s="120" t="str">
        <f>IFERROR(VLOOKUP(D31,DB!A:G,7,0),"")</f>
        <v/>
      </c>
      <c r="K31" s="123"/>
      <c r="L31" s="124" t="str">
        <f>IFERROR(VLOOKUP(D31,DB!A:I,9,0),"")</f>
        <v/>
      </c>
    </row>
    <row r="32" spans="1:12" ht="31.5" customHeight="1">
      <c r="A32" s="119"/>
      <c r="B32" s="120" t="str">
        <f>IFERROR(VLOOKUP(D32,DB!A:K,11,0),"")</f>
        <v/>
      </c>
      <c r="C32" s="121"/>
      <c r="D32" s="120"/>
      <c r="E32" s="110"/>
      <c r="F32" s="122"/>
      <c r="G32" s="105">
        <f t="shared" ca="1" si="0"/>
        <v>45978.502852777776</v>
      </c>
      <c r="H32" s="122"/>
      <c r="I32" s="120" t="str">
        <f>IFERROR(VLOOKUP(D32,DB!A:F,6,0),"")</f>
        <v/>
      </c>
      <c r="J32" s="120" t="str">
        <f>IFERROR(VLOOKUP(D32,DB!A:G,7,0),"")</f>
        <v/>
      </c>
      <c r="K32" s="123"/>
      <c r="L32" s="124" t="str">
        <f>IFERROR(VLOOKUP(D32,DB!A:I,9,0),"")</f>
        <v/>
      </c>
    </row>
    <row r="33" spans="1:12" ht="31.5" customHeight="1">
      <c r="A33" s="119"/>
      <c r="B33" s="120" t="str">
        <f>IFERROR(VLOOKUP(D33,DB!A:K,11,0),"")</f>
        <v/>
      </c>
      <c r="C33" s="121"/>
      <c r="D33" s="120"/>
      <c r="E33" s="110"/>
      <c r="F33" s="122"/>
      <c r="G33" s="105">
        <f t="shared" ca="1" si="0"/>
        <v>45978.502852777776</v>
      </c>
      <c r="H33" s="122"/>
      <c r="I33" s="120" t="str">
        <f>IFERROR(VLOOKUP(D33,DB!A:F,6,0),"")</f>
        <v/>
      </c>
      <c r="J33" s="120" t="str">
        <f>IFERROR(VLOOKUP(D33,DB!A:G,7,0),"")</f>
        <v/>
      </c>
      <c r="K33" s="123"/>
      <c r="L33" s="124" t="str">
        <f>IFERROR(VLOOKUP(D33,DB!A:I,9,0),"")</f>
        <v/>
      </c>
    </row>
    <row r="34" spans="1:12" ht="31.5" customHeight="1">
      <c r="A34" s="119"/>
      <c r="B34" s="120" t="str">
        <f>IFERROR(VLOOKUP(D34,DB!A:K,11,0),"")</f>
        <v/>
      </c>
      <c r="C34" s="121"/>
      <c r="D34" s="120"/>
      <c r="E34" s="110"/>
      <c r="F34" s="122"/>
      <c r="G34" s="105">
        <f t="shared" ca="1" si="0"/>
        <v>45978.502852777776</v>
      </c>
      <c r="H34" s="122"/>
      <c r="I34" s="120" t="str">
        <f>IFERROR(VLOOKUP(D34,DB!A:F,6,0),"")</f>
        <v/>
      </c>
      <c r="J34" s="120" t="str">
        <f>IFERROR(VLOOKUP(D34,DB!A:G,7,0),"")</f>
        <v/>
      </c>
      <c r="K34" s="123"/>
      <c r="L34" s="124" t="str">
        <f>IFERROR(VLOOKUP(D34,DB!A:I,9,0),"")</f>
        <v/>
      </c>
    </row>
    <row r="35" spans="1:12" ht="31.5" customHeight="1">
      <c r="A35" s="119"/>
      <c r="B35" s="120" t="str">
        <f>IFERROR(VLOOKUP(D35,DB!A:K,11,0),"")</f>
        <v/>
      </c>
      <c r="C35" s="121"/>
      <c r="D35" s="120"/>
      <c r="E35" s="110"/>
      <c r="F35" s="122"/>
      <c r="G35" s="105">
        <f t="shared" ca="1" si="0"/>
        <v>45978.502852777776</v>
      </c>
      <c r="H35" s="122"/>
      <c r="I35" s="120" t="str">
        <f>IFERROR(VLOOKUP(D35,DB!A:F,6,0),"")</f>
        <v/>
      </c>
      <c r="J35" s="120" t="str">
        <f>IFERROR(VLOOKUP(D35,DB!A:G,7,0),"")</f>
        <v/>
      </c>
      <c r="K35" s="123"/>
      <c r="L35" s="124" t="str">
        <f>IFERROR(VLOOKUP(D35,DB!A:I,9,0),"")</f>
        <v/>
      </c>
    </row>
    <row r="36" spans="1:12" ht="31.5" customHeight="1">
      <c r="A36" s="119"/>
      <c r="B36" s="120" t="str">
        <f>IFERROR(VLOOKUP(D36,DB!A:K,11,0),"")</f>
        <v/>
      </c>
      <c r="C36" s="121"/>
      <c r="D36" s="120"/>
      <c r="E36" s="110"/>
      <c r="F36" s="122"/>
      <c r="G36" s="105">
        <f t="shared" ca="1" si="0"/>
        <v>45978.502852777776</v>
      </c>
      <c r="H36" s="122"/>
      <c r="I36" s="120" t="str">
        <f>IFERROR(VLOOKUP(D36,DB!A:F,6,0),"")</f>
        <v/>
      </c>
      <c r="J36" s="120" t="str">
        <f>IFERROR(VLOOKUP(D36,DB!A:G,7,0),"")</f>
        <v/>
      </c>
      <c r="K36" s="123"/>
      <c r="L36" s="124" t="str">
        <f>IFERROR(VLOOKUP(D36,DB!A:I,9,0),"")</f>
        <v/>
      </c>
    </row>
    <row r="37" spans="1:12" ht="31.5" customHeight="1">
      <c r="A37" s="119"/>
      <c r="B37" s="120" t="str">
        <f>IFERROR(VLOOKUP(D37,DB!A:K,11,0),"")</f>
        <v/>
      </c>
      <c r="C37" s="121"/>
      <c r="D37" s="120"/>
      <c r="E37" s="110"/>
      <c r="F37" s="122"/>
      <c r="G37" s="105">
        <f t="shared" ca="1" si="0"/>
        <v>45978.502852777776</v>
      </c>
      <c r="H37" s="122"/>
      <c r="I37" s="120" t="str">
        <f>IFERROR(VLOOKUP(D37,DB!A:F,6,0),"")</f>
        <v/>
      </c>
      <c r="J37" s="120" t="str">
        <f>IFERROR(VLOOKUP(D37,DB!A:G,7,0),"")</f>
        <v/>
      </c>
      <c r="K37" s="123"/>
      <c r="L37" s="124" t="str">
        <f>IFERROR(VLOOKUP(D37,DB!A:I,9,0),"")</f>
        <v/>
      </c>
    </row>
    <row r="38" spans="1:12" ht="31.5" customHeight="1">
      <c r="A38" s="119"/>
      <c r="B38" s="120" t="str">
        <f>IFERROR(VLOOKUP(D38,DB!A:K,11,0),"")</f>
        <v/>
      </c>
      <c r="C38" s="121"/>
      <c r="D38" s="120"/>
      <c r="E38" s="110"/>
      <c r="F38" s="122"/>
      <c r="G38" s="105">
        <f t="shared" ca="1" si="0"/>
        <v>45978.502852777776</v>
      </c>
      <c r="H38" s="122"/>
      <c r="I38" s="120" t="str">
        <f>IFERROR(VLOOKUP(D38,DB!A:F,6,0),"")</f>
        <v/>
      </c>
      <c r="J38" s="120" t="str">
        <f>IFERROR(VLOOKUP(D38,DB!A:G,7,0),"")</f>
        <v/>
      </c>
      <c r="K38" s="123"/>
      <c r="L38" s="124" t="str">
        <f>IFERROR(VLOOKUP(D38,DB!A:I,9,0),"")</f>
        <v/>
      </c>
    </row>
    <row r="39" spans="1:12" ht="31.5" customHeight="1">
      <c r="A39" s="119"/>
      <c r="B39" s="120" t="str">
        <f>IFERROR(VLOOKUP(D39,DB!A:K,11,0),"")</f>
        <v/>
      </c>
      <c r="C39" s="121"/>
      <c r="D39" s="120"/>
      <c r="E39" s="110"/>
      <c r="F39" s="122"/>
      <c r="G39" s="105">
        <f t="shared" ca="1" si="0"/>
        <v>45978.502852777776</v>
      </c>
      <c r="H39" s="122"/>
      <c r="I39" s="120" t="str">
        <f>IFERROR(VLOOKUP(D39,DB!A:F,6,0),"")</f>
        <v/>
      </c>
      <c r="J39" s="120" t="str">
        <f>IFERROR(VLOOKUP(D39,DB!A:G,7,0),"")</f>
        <v/>
      </c>
      <c r="K39" s="123"/>
      <c r="L39" s="124" t="str">
        <f>IFERROR(VLOOKUP(D39,DB!A:I,9,0),"")</f>
        <v/>
      </c>
    </row>
    <row r="40" spans="1:12" ht="31.5" customHeight="1">
      <c r="A40" s="119"/>
      <c r="B40" s="120" t="str">
        <f>IFERROR(VLOOKUP(D40,DB!A:K,11,0),"")</f>
        <v/>
      </c>
      <c r="C40" s="121"/>
      <c r="D40" s="120"/>
      <c r="E40" s="110"/>
      <c r="F40" s="122"/>
      <c r="G40" s="105">
        <f t="shared" ca="1" si="0"/>
        <v>45978.502852777776</v>
      </c>
      <c r="H40" s="122"/>
      <c r="I40" s="120" t="str">
        <f>IFERROR(VLOOKUP(D40,DB!A:F,6,0),"")</f>
        <v/>
      </c>
      <c r="J40" s="120" t="str">
        <f>IFERROR(VLOOKUP(D40,DB!A:G,7,0),"")</f>
        <v/>
      </c>
      <c r="K40" s="123"/>
      <c r="L40" s="124" t="str">
        <f>IFERROR(VLOOKUP(D40,DB!A:I,9,0),"")</f>
        <v/>
      </c>
    </row>
    <row r="41" spans="1:12" ht="31.5" customHeight="1">
      <c r="A41" s="119"/>
      <c r="B41" s="120" t="str">
        <f>IFERROR(VLOOKUP(D41,DB!A:K,11,0),"")</f>
        <v/>
      </c>
      <c r="C41" s="121"/>
      <c r="D41" s="120"/>
      <c r="E41" s="110"/>
      <c r="F41" s="122"/>
      <c r="G41" s="105">
        <f t="shared" ca="1" si="0"/>
        <v>45978.502852777776</v>
      </c>
      <c r="H41" s="122"/>
      <c r="I41" s="120" t="str">
        <f>IFERROR(VLOOKUP(D41,DB!A:F,6,0),"")</f>
        <v/>
      </c>
      <c r="J41" s="120" t="str">
        <f>IFERROR(VLOOKUP(D41,DB!A:G,7,0),"")</f>
        <v/>
      </c>
      <c r="K41" s="123"/>
      <c r="L41" s="124" t="str">
        <f>IFERROR(VLOOKUP(D41,DB!A:I,9,0),"")</f>
        <v/>
      </c>
    </row>
    <row r="42" spans="1:12" ht="31.5" customHeight="1">
      <c r="A42" s="119"/>
      <c r="B42" s="120" t="str">
        <f>IFERROR(VLOOKUP(D42,DB!A:K,11,0),"")</f>
        <v/>
      </c>
      <c r="C42" s="121"/>
      <c r="D42" s="120"/>
      <c r="E42" s="110"/>
      <c r="F42" s="122"/>
      <c r="G42" s="105">
        <f t="shared" ca="1" si="0"/>
        <v>45978.502852777776</v>
      </c>
      <c r="H42" s="122"/>
      <c r="I42" s="120" t="str">
        <f>IFERROR(VLOOKUP(D42,DB!A:F,6,0),"")</f>
        <v/>
      </c>
      <c r="J42" s="120" t="str">
        <f>IFERROR(VLOOKUP(D42,DB!A:G,7,0),"")</f>
        <v/>
      </c>
      <c r="K42" s="123"/>
      <c r="L42" s="124" t="str">
        <f>IFERROR(VLOOKUP(D42,DB!A:I,9,0),"")</f>
        <v/>
      </c>
    </row>
    <row r="43" spans="1:12" ht="31.5" customHeight="1">
      <c r="A43" s="119"/>
      <c r="B43" s="120" t="str">
        <f>IFERROR(VLOOKUP(D43,DB!A:K,11,0),"")</f>
        <v/>
      </c>
      <c r="C43" s="121"/>
      <c r="D43" s="120"/>
      <c r="E43" s="110"/>
      <c r="F43" s="122"/>
      <c r="G43" s="105">
        <f t="shared" ca="1" si="0"/>
        <v>45978.502852777776</v>
      </c>
      <c r="H43" s="122"/>
      <c r="I43" s="120" t="str">
        <f>IFERROR(VLOOKUP(D43,DB!A:F,6,0),"")</f>
        <v/>
      </c>
      <c r="J43" s="120" t="str">
        <f>IFERROR(VLOOKUP(D43,DB!A:G,7,0),"")</f>
        <v/>
      </c>
      <c r="K43" s="123"/>
      <c r="L43" s="124" t="str">
        <f>IFERROR(VLOOKUP(D43,DB!A:I,9,0),"")</f>
        <v/>
      </c>
    </row>
    <row r="44" spans="1:12" ht="31.5" customHeight="1">
      <c r="A44" s="119"/>
      <c r="B44" s="120" t="str">
        <f>IFERROR(VLOOKUP(D44,DB!A:K,11,0),"")</f>
        <v/>
      </c>
      <c r="C44" s="121"/>
      <c r="D44" s="120"/>
      <c r="E44" s="110"/>
      <c r="F44" s="122"/>
      <c r="G44" s="105">
        <f t="shared" ca="1" si="0"/>
        <v>45978.502852777776</v>
      </c>
      <c r="H44" s="122"/>
      <c r="I44" s="120" t="str">
        <f>IFERROR(VLOOKUP(D44,DB!A:F,6,0),"")</f>
        <v/>
      </c>
      <c r="J44" s="120" t="str">
        <f>IFERROR(VLOOKUP(D44,DB!A:G,7,0),"")</f>
        <v/>
      </c>
      <c r="K44" s="123"/>
      <c r="L44" s="124" t="str">
        <f>IFERROR(VLOOKUP(D44,DB!A:I,9,0),"")</f>
        <v/>
      </c>
    </row>
    <row r="45" spans="1:12" ht="31.5" customHeight="1">
      <c r="A45" s="119"/>
      <c r="B45" s="120" t="str">
        <f>IFERROR(VLOOKUP(D45,DB!A:K,11,0),"")</f>
        <v/>
      </c>
      <c r="C45" s="121"/>
      <c r="D45" s="120"/>
      <c r="E45" s="110"/>
      <c r="F45" s="122"/>
      <c r="G45" s="105">
        <f t="shared" ca="1" si="0"/>
        <v>45978.502852777776</v>
      </c>
      <c r="H45" s="122"/>
      <c r="I45" s="120" t="str">
        <f>IFERROR(VLOOKUP(D45,DB!A:F,6,0),"")</f>
        <v/>
      </c>
      <c r="J45" s="120" t="str">
        <f>IFERROR(VLOOKUP(D45,DB!A:G,7,0),"")</f>
        <v/>
      </c>
      <c r="K45" s="123"/>
      <c r="L45" s="124" t="str">
        <f>IFERROR(VLOOKUP(D45,DB!A:I,9,0),"")</f>
        <v/>
      </c>
    </row>
    <row r="46" spans="1:12" ht="31.5" customHeight="1">
      <c r="A46" s="119"/>
      <c r="B46" s="120" t="str">
        <f>IFERROR(VLOOKUP(D46,DB!A:K,11,0),"")</f>
        <v/>
      </c>
      <c r="C46" s="121"/>
      <c r="D46" s="120"/>
      <c r="E46" s="110"/>
      <c r="F46" s="122"/>
      <c r="G46" s="105">
        <f t="shared" ca="1" si="0"/>
        <v>45978.502852777776</v>
      </c>
      <c r="H46" s="122"/>
      <c r="I46" s="120" t="str">
        <f>IFERROR(VLOOKUP(D46,DB!A:F,6,0),"")</f>
        <v/>
      </c>
      <c r="J46" s="120" t="str">
        <f>IFERROR(VLOOKUP(D46,DB!A:G,7,0),"")</f>
        <v/>
      </c>
      <c r="K46" s="123"/>
      <c r="L46" s="124" t="str">
        <f>IFERROR(VLOOKUP(D46,DB!A:I,9,0),"")</f>
        <v/>
      </c>
    </row>
    <row r="47" spans="1:12" ht="31.5" customHeight="1">
      <c r="A47" s="119"/>
      <c r="B47" s="120" t="str">
        <f>IFERROR(VLOOKUP(D47,DB!A:K,11,0),"")</f>
        <v/>
      </c>
      <c r="C47" s="121"/>
      <c r="D47" s="120"/>
      <c r="E47" s="110"/>
      <c r="F47" s="122"/>
      <c r="G47" s="105">
        <f t="shared" ca="1" si="0"/>
        <v>45978.502852777776</v>
      </c>
      <c r="H47" s="122"/>
      <c r="I47" s="120" t="str">
        <f>IFERROR(VLOOKUP(D47,DB!A:F,6,0),"")</f>
        <v/>
      </c>
      <c r="J47" s="120" t="str">
        <f>IFERROR(VLOOKUP(D47,DB!A:G,7,0),"")</f>
        <v/>
      </c>
      <c r="K47" s="123"/>
      <c r="L47" s="124" t="str">
        <f>IFERROR(VLOOKUP(D47,DB!A:I,9,0),"")</f>
        <v/>
      </c>
    </row>
    <row r="48" spans="1:12" ht="31.5" customHeight="1">
      <c r="A48" s="119"/>
      <c r="B48" s="120" t="str">
        <f>IFERROR(VLOOKUP(D48,DB!A:K,11,0),"")</f>
        <v/>
      </c>
      <c r="C48" s="121"/>
      <c r="D48" s="120"/>
      <c r="E48" s="110"/>
      <c r="F48" s="122"/>
      <c r="G48" s="105">
        <f t="shared" ca="1" si="0"/>
        <v>45978.502852777776</v>
      </c>
      <c r="H48" s="122"/>
      <c r="I48" s="120" t="str">
        <f>IFERROR(VLOOKUP(D48,DB!A:F,6,0),"")</f>
        <v/>
      </c>
      <c r="J48" s="120" t="str">
        <f>IFERROR(VLOOKUP(D48,DB!A:G,7,0),"")</f>
        <v/>
      </c>
      <c r="K48" s="123"/>
      <c r="L48" s="124" t="str">
        <f>IFERROR(VLOOKUP(D48,DB!A:I,9,0),"")</f>
        <v/>
      </c>
    </row>
    <row r="49" spans="1:12" ht="31.5" customHeight="1">
      <c r="A49" s="119"/>
      <c r="B49" s="120" t="str">
        <f>IFERROR(VLOOKUP(D49,DB!A:K,11,0),"")</f>
        <v/>
      </c>
      <c r="C49" s="121"/>
      <c r="D49" s="120"/>
      <c r="E49" s="110"/>
      <c r="F49" s="122"/>
      <c r="G49" s="105">
        <f t="shared" ca="1" si="0"/>
        <v>45978.502852777776</v>
      </c>
      <c r="H49" s="122"/>
      <c r="I49" s="120" t="str">
        <f>IFERROR(VLOOKUP(D49,DB!A:F,6,0),"")</f>
        <v/>
      </c>
      <c r="J49" s="120" t="str">
        <f>IFERROR(VLOOKUP(D49,DB!A:G,7,0),"")</f>
        <v/>
      </c>
      <c r="K49" s="123"/>
      <c r="L49" s="124" t="str">
        <f>IFERROR(VLOOKUP(D49,DB!A:I,9,0),"")</f>
        <v/>
      </c>
    </row>
    <row r="50" spans="1:12" ht="31.5" customHeight="1">
      <c r="A50" s="119"/>
      <c r="B50" s="120" t="str">
        <f>IFERROR(VLOOKUP(D50,DB!A:K,11,0),"")</f>
        <v/>
      </c>
      <c r="C50" s="121"/>
      <c r="D50" s="120"/>
      <c r="E50" s="110"/>
      <c r="F50" s="122"/>
      <c r="G50" s="105">
        <f t="shared" ca="1" si="0"/>
        <v>45978.502852777776</v>
      </c>
      <c r="H50" s="122"/>
      <c r="I50" s="120" t="str">
        <f>IFERROR(VLOOKUP(D50,DB!A:F,6,0),"")</f>
        <v/>
      </c>
      <c r="J50" s="120" t="str">
        <f>IFERROR(VLOOKUP(D50,DB!A:G,7,0),"")</f>
        <v/>
      </c>
      <c r="K50" s="123"/>
      <c r="L50" s="124" t="str">
        <f>IFERROR(VLOOKUP(D50,DB!A:I,9,0),"")</f>
        <v/>
      </c>
    </row>
    <row r="51" spans="1:12" ht="31.5" customHeight="1">
      <c r="A51" s="119"/>
      <c r="B51" s="120" t="str">
        <f>IFERROR(VLOOKUP(D51,DB!A:K,11,0),"")</f>
        <v/>
      </c>
      <c r="C51" s="121"/>
      <c r="D51" s="120"/>
      <c r="E51" s="110"/>
      <c r="F51" s="122"/>
      <c r="G51" s="105">
        <f t="shared" ca="1" si="0"/>
        <v>45978.502852777776</v>
      </c>
      <c r="H51" s="122"/>
      <c r="I51" s="120" t="str">
        <f>IFERROR(VLOOKUP(D51,DB!A:F,6,0),"")</f>
        <v/>
      </c>
      <c r="J51" s="120" t="str">
        <f>IFERROR(VLOOKUP(D51,DB!A:G,7,0),"")</f>
        <v/>
      </c>
      <c r="K51" s="123"/>
      <c r="L51" s="124" t="str">
        <f>IFERROR(VLOOKUP(D51,DB!A:I,9,0),"")</f>
        <v/>
      </c>
    </row>
    <row r="52" spans="1:12" ht="31.5" customHeight="1">
      <c r="A52" s="119"/>
      <c r="B52" s="120" t="str">
        <f>IFERROR(VLOOKUP(D52,DB!A:K,11,0),"")</f>
        <v/>
      </c>
      <c r="C52" s="121"/>
      <c r="D52" s="120"/>
      <c r="E52" s="110"/>
      <c r="F52" s="122"/>
      <c r="G52" s="105">
        <f t="shared" ca="1" si="0"/>
        <v>45978.502852777776</v>
      </c>
      <c r="H52" s="122"/>
      <c r="I52" s="120" t="str">
        <f>IFERROR(VLOOKUP(D52,DB!A:F,6,0),"")</f>
        <v/>
      </c>
      <c r="J52" s="120" t="str">
        <f>IFERROR(VLOOKUP(D52,DB!A:G,7,0),"")</f>
        <v/>
      </c>
      <c r="K52" s="123"/>
      <c r="L52" s="124" t="str">
        <f>IFERROR(VLOOKUP(D52,DB!A:I,9,0),"")</f>
        <v/>
      </c>
    </row>
    <row r="53" spans="1:12" ht="31.5" customHeight="1">
      <c r="A53" s="119"/>
      <c r="B53" s="120" t="str">
        <f>IFERROR(VLOOKUP(D53,DB!A:K,11,0),"")</f>
        <v/>
      </c>
      <c r="C53" s="121"/>
      <c r="D53" s="120"/>
      <c r="E53" s="110"/>
      <c r="F53" s="122"/>
      <c r="G53" s="105">
        <f t="shared" ca="1" si="0"/>
        <v>45978.502852777776</v>
      </c>
      <c r="H53" s="122"/>
      <c r="I53" s="120" t="str">
        <f>IFERROR(VLOOKUP(D53,DB!A:F,6,0),"")</f>
        <v/>
      </c>
      <c r="J53" s="120" t="str">
        <f>IFERROR(VLOOKUP(D53,DB!A:G,7,0),"")</f>
        <v/>
      </c>
      <c r="K53" s="123"/>
      <c r="L53" s="124" t="str">
        <f>IFERROR(VLOOKUP(D53,DB!A:I,9,0),"")</f>
        <v/>
      </c>
    </row>
    <row r="54" spans="1:12" ht="31.5" customHeight="1">
      <c r="A54" s="119"/>
      <c r="B54" s="120" t="str">
        <f>IFERROR(VLOOKUP(D54,DB!A:K,11,0),"")</f>
        <v/>
      </c>
      <c r="C54" s="121"/>
      <c r="D54" s="120"/>
      <c r="E54" s="110"/>
      <c r="F54" s="122"/>
      <c r="G54" s="105">
        <f t="shared" ca="1" si="0"/>
        <v>45978.502852777776</v>
      </c>
      <c r="H54" s="122"/>
      <c r="I54" s="120" t="str">
        <f>IFERROR(VLOOKUP(D54,DB!A:F,6,0),"")</f>
        <v/>
      </c>
      <c r="J54" s="120" t="str">
        <f>IFERROR(VLOOKUP(D54,DB!A:G,7,0),"")</f>
        <v/>
      </c>
      <c r="K54" s="123"/>
      <c r="L54" s="124" t="str">
        <f>IFERROR(VLOOKUP(D54,DB!A:I,9,0),"")</f>
        <v/>
      </c>
    </row>
    <row r="55" spans="1:12" ht="31.5" customHeight="1">
      <c r="A55" s="119"/>
      <c r="B55" s="120" t="str">
        <f>IFERROR(VLOOKUP(D55,DB!A:K,11,0),"")</f>
        <v/>
      </c>
      <c r="C55" s="121"/>
      <c r="D55" s="120"/>
      <c r="E55" s="110"/>
      <c r="F55" s="122"/>
      <c r="G55" s="105">
        <f t="shared" ca="1" si="0"/>
        <v>45978.502852777776</v>
      </c>
      <c r="H55" s="122"/>
      <c r="I55" s="120" t="str">
        <f>IFERROR(VLOOKUP(D55,DB!A:F,6,0),"")</f>
        <v/>
      </c>
      <c r="J55" s="120" t="str">
        <f>IFERROR(VLOOKUP(D55,DB!A:G,7,0),"")</f>
        <v/>
      </c>
      <c r="K55" s="123"/>
      <c r="L55" s="124" t="str">
        <f>IFERROR(VLOOKUP(D55,DB!A:I,9,0),"")</f>
        <v/>
      </c>
    </row>
    <row r="56" spans="1:12" ht="31.5" customHeight="1">
      <c r="A56" s="119"/>
      <c r="B56" s="120" t="str">
        <f>IFERROR(VLOOKUP(D56,DB!A:K,11,0),"")</f>
        <v/>
      </c>
      <c r="C56" s="121"/>
      <c r="D56" s="120"/>
      <c r="E56" s="110"/>
      <c r="F56" s="122"/>
      <c r="G56" s="105">
        <f t="shared" ca="1" si="0"/>
        <v>45978.502852777776</v>
      </c>
      <c r="H56" s="122"/>
      <c r="I56" s="120" t="str">
        <f>IFERROR(VLOOKUP(D56,DB!A:F,6,0),"")</f>
        <v/>
      </c>
      <c r="J56" s="120" t="str">
        <f>IFERROR(VLOOKUP(D56,DB!A:G,7,0),"")</f>
        <v/>
      </c>
      <c r="K56" s="123"/>
      <c r="L56" s="124" t="str">
        <f>IFERROR(VLOOKUP(D56,DB!A:I,9,0),"")</f>
        <v/>
      </c>
    </row>
    <row r="57" spans="1:12" ht="31.5" customHeight="1">
      <c r="A57" s="119"/>
      <c r="B57" s="120" t="str">
        <f>IFERROR(VLOOKUP(D57,DB!A:K,11,0),"")</f>
        <v/>
      </c>
      <c r="C57" s="121"/>
      <c r="D57" s="120"/>
      <c r="E57" s="110"/>
      <c r="F57" s="122"/>
      <c r="G57" s="105">
        <f t="shared" ca="1" si="0"/>
        <v>45978.502852777776</v>
      </c>
      <c r="H57" s="122"/>
      <c r="I57" s="120" t="str">
        <f>IFERROR(VLOOKUP(D57,DB!A:F,6,0),"")</f>
        <v/>
      </c>
      <c r="J57" s="120" t="str">
        <f>IFERROR(VLOOKUP(D57,DB!A:G,7,0),"")</f>
        <v/>
      </c>
      <c r="K57" s="123"/>
      <c r="L57" s="124" t="str">
        <f>IFERROR(VLOOKUP(D57,DB!A:I,9,0),"")</f>
        <v/>
      </c>
    </row>
    <row r="58" spans="1:12" ht="31.5" customHeight="1">
      <c r="A58" s="119"/>
      <c r="B58" s="120" t="str">
        <f>IFERROR(VLOOKUP(D58,DB!A:K,11,0),"")</f>
        <v/>
      </c>
      <c r="C58" s="121"/>
      <c r="D58" s="120"/>
      <c r="E58" s="110"/>
      <c r="F58" s="122"/>
      <c r="G58" s="105">
        <f t="shared" ref="G58:G91" ca="1" si="1">IFERROR(NOW()-F58,"-")</f>
        <v>45978.502852777776</v>
      </c>
      <c r="H58" s="122"/>
      <c r="I58" s="120" t="str">
        <f>IFERROR(VLOOKUP(D58,DB!A:F,6,0),"")</f>
        <v/>
      </c>
      <c r="J58" s="120" t="str">
        <f>IFERROR(VLOOKUP(D58,DB!A:G,7,0),"")</f>
        <v/>
      </c>
      <c r="K58" s="123"/>
      <c r="L58" s="124" t="str">
        <f>IFERROR(VLOOKUP(D58,DB!A:I,9,0),"")</f>
        <v/>
      </c>
    </row>
    <row r="59" spans="1:12" ht="31.5" customHeight="1">
      <c r="A59" s="119"/>
      <c r="B59" s="120" t="str">
        <f>IFERROR(VLOOKUP(D59,DB!A:K,11,0),"")</f>
        <v/>
      </c>
      <c r="C59" s="121"/>
      <c r="D59" s="120"/>
      <c r="E59" s="110"/>
      <c r="F59" s="122"/>
      <c r="G59" s="105">
        <f t="shared" ca="1" si="1"/>
        <v>45978.502852777776</v>
      </c>
      <c r="H59" s="122"/>
      <c r="I59" s="120" t="str">
        <f>IFERROR(VLOOKUP(D59,DB!A:F,6,0),"")</f>
        <v/>
      </c>
      <c r="J59" s="120" t="str">
        <f>IFERROR(VLOOKUP(D59,DB!A:G,7,0),"")</f>
        <v/>
      </c>
      <c r="K59" s="123"/>
      <c r="L59" s="124" t="str">
        <f>IFERROR(VLOOKUP(D59,DB!A:I,9,0),"")</f>
        <v/>
      </c>
    </row>
    <row r="60" spans="1:12" ht="31.5" customHeight="1">
      <c r="A60" s="119"/>
      <c r="B60" s="120" t="str">
        <f>IFERROR(VLOOKUP(D60,DB!A:K,11,0),"")</f>
        <v/>
      </c>
      <c r="C60" s="121"/>
      <c r="D60" s="120"/>
      <c r="E60" s="110"/>
      <c r="F60" s="122"/>
      <c r="G60" s="105">
        <f t="shared" ca="1" si="1"/>
        <v>45978.502852777776</v>
      </c>
      <c r="H60" s="122"/>
      <c r="I60" s="120" t="str">
        <f>IFERROR(VLOOKUP(D60,DB!A:F,6,0),"")</f>
        <v/>
      </c>
      <c r="J60" s="120" t="str">
        <f>IFERROR(VLOOKUP(D60,DB!A:G,7,0),"")</f>
        <v/>
      </c>
      <c r="K60" s="123"/>
      <c r="L60" s="124" t="str">
        <f>IFERROR(VLOOKUP(D60,DB!A:I,9,0),"")</f>
        <v/>
      </c>
    </row>
    <row r="61" spans="1:12" ht="31.5" customHeight="1">
      <c r="A61" s="119"/>
      <c r="B61" s="120" t="str">
        <f>IFERROR(VLOOKUP(D61,DB!A:K,11,0),"")</f>
        <v/>
      </c>
      <c r="C61" s="121"/>
      <c r="D61" s="120"/>
      <c r="E61" s="110"/>
      <c r="F61" s="122"/>
      <c r="G61" s="105">
        <f t="shared" ca="1" si="1"/>
        <v>45978.502852777776</v>
      </c>
      <c r="H61" s="122"/>
      <c r="I61" s="120" t="str">
        <f>IFERROR(VLOOKUP(D61,DB!A:F,6,0),"")</f>
        <v/>
      </c>
      <c r="J61" s="120" t="str">
        <f>IFERROR(VLOOKUP(D61,DB!A:G,7,0),"")</f>
        <v/>
      </c>
      <c r="K61" s="123"/>
      <c r="L61" s="124" t="str">
        <f>IFERROR(VLOOKUP(D61,DB!A:I,9,0),"")</f>
        <v/>
      </c>
    </row>
    <row r="62" spans="1:12" ht="31.5" customHeight="1">
      <c r="A62" s="119"/>
      <c r="B62" s="120" t="str">
        <f>IFERROR(VLOOKUP(D62,DB!A:K,11,0),"")</f>
        <v/>
      </c>
      <c r="C62" s="121"/>
      <c r="D62" s="120"/>
      <c r="E62" s="110"/>
      <c r="F62" s="122"/>
      <c r="G62" s="105">
        <f t="shared" ca="1" si="1"/>
        <v>45978.502852777776</v>
      </c>
      <c r="H62" s="122"/>
      <c r="I62" s="120" t="str">
        <f>IFERROR(VLOOKUP(D62,DB!A:F,6,0),"")</f>
        <v/>
      </c>
      <c r="J62" s="120" t="str">
        <f>IFERROR(VLOOKUP(D62,DB!A:G,7,0),"")</f>
        <v/>
      </c>
      <c r="K62" s="123"/>
      <c r="L62" s="124" t="str">
        <f>IFERROR(VLOOKUP(D62,DB!A:I,9,0),"")</f>
        <v/>
      </c>
    </row>
    <row r="63" spans="1:12" ht="31.5" customHeight="1">
      <c r="A63" s="119"/>
      <c r="B63" s="120" t="str">
        <f>IFERROR(VLOOKUP(D63,DB!A:K,11,0),"")</f>
        <v/>
      </c>
      <c r="C63" s="121"/>
      <c r="D63" s="120"/>
      <c r="E63" s="110"/>
      <c r="F63" s="122"/>
      <c r="G63" s="105">
        <f t="shared" ca="1" si="1"/>
        <v>45978.502852777776</v>
      </c>
      <c r="H63" s="122"/>
      <c r="I63" s="120" t="str">
        <f>IFERROR(VLOOKUP(D63,DB!A:F,6,0),"")</f>
        <v/>
      </c>
      <c r="J63" s="120" t="str">
        <f>IFERROR(VLOOKUP(D63,DB!A:G,7,0),"")</f>
        <v/>
      </c>
      <c r="K63" s="123"/>
      <c r="L63" s="124" t="str">
        <f>IFERROR(VLOOKUP(D63,DB!A:I,9,0),"")</f>
        <v/>
      </c>
    </row>
    <row r="64" spans="1:12" ht="31.5" customHeight="1">
      <c r="A64" s="119"/>
      <c r="B64" s="120" t="str">
        <f>IFERROR(VLOOKUP(D64,DB!A:K,11,0),"")</f>
        <v/>
      </c>
      <c r="C64" s="121"/>
      <c r="D64" s="120"/>
      <c r="E64" s="110"/>
      <c r="F64" s="122"/>
      <c r="G64" s="105">
        <f t="shared" ca="1" si="1"/>
        <v>45978.502852777776</v>
      </c>
      <c r="H64" s="122"/>
      <c r="I64" s="120" t="str">
        <f>IFERROR(VLOOKUP(D64,DB!A:F,6,0),"")</f>
        <v/>
      </c>
      <c r="J64" s="120" t="str">
        <f>IFERROR(VLOOKUP(D64,DB!A:G,7,0),"")</f>
        <v/>
      </c>
      <c r="K64" s="123"/>
      <c r="L64" s="124" t="str">
        <f>IFERROR(VLOOKUP(D64,DB!A:I,9,0),"")</f>
        <v/>
      </c>
    </row>
    <row r="65" spans="1:12" ht="31.5" customHeight="1">
      <c r="A65" s="119"/>
      <c r="B65" s="120" t="str">
        <f>IFERROR(VLOOKUP(D65,DB!A:K,11,0),"")</f>
        <v/>
      </c>
      <c r="C65" s="121"/>
      <c r="D65" s="120"/>
      <c r="E65" s="110"/>
      <c r="F65" s="122"/>
      <c r="G65" s="105">
        <f t="shared" ca="1" si="1"/>
        <v>45978.502852777776</v>
      </c>
      <c r="H65" s="122"/>
      <c r="I65" s="120" t="str">
        <f>IFERROR(VLOOKUP(D65,DB!A:F,6,0),"")</f>
        <v/>
      </c>
      <c r="J65" s="120" t="str">
        <f>IFERROR(VLOOKUP(D65,DB!A:G,7,0),"")</f>
        <v/>
      </c>
      <c r="K65" s="123"/>
      <c r="L65" s="124" t="str">
        <f>IFERROR(VLOOKUP(D65,DB!A:I,9,0),"")</f>
        <v/>
      </c>
    </row>
    <row r="66" spans="1:12" ht="31.5" customHeight="1">
      <c r="A66" s="119"/>
      <c r="B66" s="120" t="str">
        <f>IFERROR(VLOOKUP(D66,DB!A:K,11,0),"")</f>
        <v/>
      </c>
      <c r="C66" s="121"/>
      <c r="D66" s="120"/>
      <c r="E66" s="110"/>
      <c r="F66" s="122"/>
      <c r="G66" s="105">
        <f t="shared" ca="1" si="1"/>
        <v>45978.502852777776</v>
      </c>
      <c r="H66" s="122"/>
      <c r="I66" s="120" t="str">
        <f>IFERROR(VLOOKUP(D66,DB!A:F,6,0),"")</f>
        <v/>
      </c>
      <c r="J66" s="120" t="str">
        <f>IFERROR(VLOOKUP(D66,DB!A:G,7,0),"")</f>
        <v/>
      </c>
      <c r="K66" s="123"/>
      <c r="L66" s="124" t="str">
        <f>IFERROR(VLOOKUP(D66,DB!A:I,9,0),"")</f>
        <v/>
      </c>
    </row>
    <row r="67" spans="1:12" ht="31.5" customHeight="1">
      <c r="A67" s="119"/>
      <c r="B67" s="120" t="str">
        <f>IFERROR(VLOOKUP(D67,DB!A:K,11,0),"")</f>
        <v/>
      </c>
      <c r="C67" s="121"/>
      <c r="D67" s="120"/>
      <c r="E67" s="110"/>
      <c r="F67" s="122"/>
      <c r="G67" s="105">
        <f t="shared" ca="1" si="1"/>
        <v>45978.502852777776</v>
      </c>
      <c r="H67" s="122"/>
      <c r="I67" s="120" t="str">
        <f>IFERROR(VLOOKUP(D67,DB!A:F,6,0),"")</f>
        <v/>
      </c>
      <c r="J67" s="120" t="str">
        <f>IFERROR(VLOOKUP(D67,DB!A:G,7,0),"")</f>
        <v/>
      </c>
      <c r="K67" s="123"/>
      <c r="L67" s="124" t="str">
        <f>IFERROR(VLOOKUP(D67,DB!A:I,9,0),"")</f>
        <v/>
      </c>
    </row>
    <row r="68" spans="1:12" ht="31.5" customHeight="1">
      <c r="A68" s="119"/>
      <c r="B68" s="120" t="str">
        <f>IFERROR(VLOOKUP(D68,DB!A:K,11,0),"")</f>
        <v/>
      </c>
      <c r="C68" s="121"/>
      <c r="D68" s="120"/>
      <c r="E68" s="110"/>
      <c r="F68" s="122"/>
      <c r="G68" s="105">
        <f t="shared" ca="1" si="1"/>
        <v>45978.502852777776</v>
      </c>
      <c r="H68" s="122"/>
      <c r="I68" s="120" t="str">
        <f>IFERROR(VLOOKUP(D68,DB!A:F,6,0),"")</f>
        <v/>
      </c>
      <c r="J68" s="120" t="str">
        <f>IFERROR(VLOOKUP(D68,DB!A:G,7,0),"")</f>
        <v/>
      </c>
      <c r="K68" s="123"/>
      <c r="L68" s="124" t="str">
        <f>IFERROR(VLOOKUP(D68,DB!A:I,9,0),"")</f>
        <v/>
      </c>
    </row>
    <row r="69" spans="1:12" ht="31.5" customHeight="1">
      <c r="A69" s="119"/>
      <c r="B69" s="120" t="str">
        <f>IFERROR(VLOOKUP(D69,DB!A:K,11,0),"")</f>
        <v/>
      </c>
      <c r="C69" s="121"/>
      <c r="D69" s="120"/>
      <c r="E69" s="110"/>
      <c r="F69" s="122"/>
      <c r="G69" s="105">
        <f t="shared" ca="1" si="1"/>
        <v>45978.502852777776</v>
      </c>
      <c r="H69" s="122"/>
      <c r="I69" s="120" t="str">
        <f>IFERROR(VLOOKUP(D69,DB!A:F,6,0),"")</f>
        <v/>
      </c>
      <c r="J69" s="120" t="str">
        <f>IFERROR(VLOOKUP(D69,DB!A:G,7,0),"")</f>
        <v/>
      </c>
      <c r="K69" s="123"/>
      <c r="L69" s="124" t="str">
        <f>IFERROR(VLOOKUP(D69,DB!A:I,9,0),"")</f>
        <v/>
      </c>
    </row>
    <row r="70" spans="1:12" ht="31.5" customHeight="1">
      <c r="A70" s="119"/>
      <c r="B70" s="120" t="str">
        <f>IFERROR(VLOOKUP(D70,DB!A:K,11,0),"")</f>
        <v/>
      </c>
      <c r="C70" s="121"/>
      <c r="D70" s="120"/>
      <c r="E70" s="110"/>
      <c r="F70" s="122"/>
      <c r="G70" s="105">
        <f t="shared" ca="1" si="1"/>
        <v>45978.502852777776</v>
      </c>
      <c r="H70" s="122"/>
      <c r="I70" s="120" t="str">
        <f>IFERROR(VLOOKUP(D70,DB!A:F,6,0),"")</f>
        <v/>
      </c>
      <c r="J70" s="120" t="str">
        <f>IFERROR(VLOOKUP(D70,DB!A:G,7,0),"")</f>
        <v/>
      </c>
      <c r="K70" s="123"/>
      <c r="L70" s="124" t="str">
        <f>IFERROR(VLOOKUP(D70,DB!A:I,9,0),"")</f>
        <v/>
      </c>
    </row>
    <row r="71" spans="1:12" ht="31.5" customHeight="1">
      <c r="A71" s="119"/>
      <c r="B71" s="120" t="str">
        <f>IFERROR(VLOOKUP(D71,DB!A:K,11,0),"")</f>
        <v/>
      </c>
      <c r="C71" s="121"/>
      <c r="D71" s="120"/>
      <c r="E71" s="110"/>
      <c r="F71" s="122"/>
      <c r="G71" s="105">
        <f t="shared" ca="1" si="1"/>
        <v>45978.502852777776</v>
      </c>
      <c r="H71" s="122"/>
      <c r="I71" s="120" t="str">
        <f>IFERROR(VLOOKUP(D71,DB!A:F,6,0),"")</f>
        <v/>
      </c>
      <c r="J71" s="120" t="str">
        <f>IFERROR(VLOOKUP(D71,DB!A:G,7,0),"")</f>
        <v/>
      </c>
      <c r="K71" s="123"/>
      <c r="L71" s="124" t="str">
        <f>IFERROR(VLOOKUP(D71,DB!A:I,9,0),"")</f>
        <v/>
      </c>
    </row>
    <row r="72" spans="1:12" ht="31.5" customHeight="1">
      <c r="A72" s="119"/>
      <c r="B72" s="120" t="str">
        <f>IFERROR(VLOOKUP(D72,DB!A:K,11,0),"")</f>
        <v/>
      </c>
      <c r="C72" s="121"/>
      <c r="D72" s="120"/>
      <c r="E72" s="110"/>
      <c r="F72" s="122"/>
      <c r="G72" s="105">
        <f t="shared" ca="1" si="1"/>
        <v>45978.502852777776</v>
      </c>
      <c r="H72" s="122"/>
      <c r="I72" s="120" t="str">
        <f>IFERROR(VLOOKUP(D72,DB!A:F,6,0),"")</f>
        <v/>
      </c>
      <c r="J72" s="120" t="str">
        <f>IFERROR(VLOOKUP(D72,DB!A:G,7,0),"")</f>
        <v/>
      </c>
      <c r="K72" s="123"/>
      <c r="L72" s="124" t="str">
        <f>IFERROR(VLOOKUP(D72,DB!A:I,9,0),"")</f>
        <v/>
      </c>
    </row>
    <row r="73" spans="1:12" ht="31.5" customHeight="1">
      <c r="A73" s="119"/>
      <c r="B73" s="120" t="str">
        <f>IFERROR(VLOOKUP(D73,DB!A:K,11,0),"")</f>
        <v/>
      </c>
      <c r="C73" s="121"/>
      <c r="D73" s="120"/>
      <c r="E73" s="110"/>
      <c r="F73" s="122"/>
      <c r="G73" s="105">
        <f t="shared" ca="1" si="1"/>
        <v>45978.502852777776</v>
      </c>
      <c r="H73" s="122"/>
      <c r="I73" s="120" t="str">
        <f>IFERROR(VLOOKUP(D73,DB!A:F,6,0),"")</f>
        <v/>
      </c>
      <c r="J73" s="120" t="str">
        <f>IFERROR(VLOOKUP(D73,DB!A:G,7,0),"")</f>
        <v/>
      </c>
      <c r="K73" s="123"/>
      <c r="L73" s="124" t="str">
        <f>IFERROR(VLOOKUP(D73,DB!A:I,9,0),"")</f>
        <v/>
      </c>
    </row>
    <row r="74" spans="1:12" ht="31.5" customHeight="1">
      <c r="A74" s="119"/>
      <c r="B74" s="120" t="str">
        <f>IFERROR(VLOOKUP(D74,DB!A:K,11,0),"")</f>
        <v/>
      </c>
      <c r="C74" s="121"/>
      <c r="D74" s="120"/>
      <c r="E74" s="110"/>
      <c r="F74" s="122"/>
      <c r="G74" s="105">
        <f t="shared" ca="1" si="1"/>
        <v>45978.502852777776</v>
      </c>
      <c r="H74" s="122"/>
      <c r="I74" s="120" t="str">
        <f>IFERROR(VLOOKUP(D74,DB!A:F,6,0),"")</f>
        <v/>
      </c>
      <c r="J74" s="120" t="str">
        <f>IFERROR(VLOOKUP(D74,DB!A:G,7,0),"")</f>
        <v/>
      </c>
      <c r="K74" s="123"/>
      <c r="L74" s="124" t="str">
        <f>IFERROR(VLOOKUP(D74,DB!A:I,9,0),"")</f>
        <v/>
      </c>
    </row>
    <row r="75" spans="1:12" ht="31.5" customHeight="1">
      <c r="A75" s="119"/>
      <c r="B75" s="120" t="str">
        <f>IFERROR(VLOOKUP(D75,DB!A:K,11,0),"")</f>
        <v/>
      </c>
      <c r="C75" s="121"/>
      <c r="D75" s="120"/>
      <c r="E75" s="110"/>
      <c r="F75" s="122"/>
      <c r="G75" s="105">
        <f t="shared" ca="1" si="1"/>
        <v>45978.502852777776</v>
      </c>
      <c r="H75" s="122"/>
      <c r="I75" s="120" t="str">
        <f>IFERROR(VLOOKUP(D75,DB!A:F,6,0),"")</f>
        <v/>
      </c>
      <c r="J75" s="120" t="str">
        <f>IFERROR(VLOOKUP(D75,DB!A:G,7,0),"")</f>
        <v/>
      </c>
      <c r="K75" s="123"/>
      <c r="L75" s="124" t="str">
        <f>IFERROR(VLOOKUP(D75,DB!A:I,9,0),"")</f>
        <v/>
      </c>
    </row>
    <row r="76" spans="1:12" ht="31.5" customHeight="1">
      <c r="A76" s="119"/>
      <c r="B76" s="120" t="str">
        <f>IFERROR(VLOOKUP(D76,DB!A:K,11,0),"")</f>
        <v/>
      </c>
      <c r="C76" s="121"/>
      <c r="D76" s="120"/>
      <c r="E76" s="110"/>
      <c r="F76" s="122"/>
      <c r="G76" s="105">
        <f t="shared" ca="1" si="1"/>
        <v>45978.502852777776</v>
      </c>
      <c r="H76" s="122"/>
      <c r="I76" s="120" t="str">
        <f>IFERROR(VLOOKUP(D76,DB!A:F,6,0),"")</f>
        <v/>
      </c>
      <c r="J76" s="120" t="str">
        <f>IFERROR(VLOOKUP(D76,DB!A:G,7,0),"")</f>
        <v/>
      </c>
      <c r="K76" s="123"/>
      <c r="L76" s="124" t="str">
        <f>IFERROR(VLOOKUP(D76,DB!A:I,9,0),"")</f>
        <v/>
      </c>
    </row>
    <row r="77" spans="1:12" ht="31.5" customHeight="1">
      <c r="A77" s="119"/>
      <c r="B77" s="120" t="str">
        <f>IFERROR(VLOOKUP(D77,DB!A:K,11,0),"")</f>
        <v/>
      </c>
      <c r="C77" s="121"/>
      <c r="D77" s="120"/>
      <c r="E77" s="110"/>
      <c r="F77" s="122"/>
      <c r="G77" s="105">
        <f t="shared" ca="1" si="1"/>
        <v>45978.502852777776</v>
      </c>
      <c r="H77" s="122"/>
      <c r="I77" s="120" t="str">
        <f>IFERROR(VLOOKUP(D77,DB!A:F,6,0),"")</f>
        <v/>
      </c>
      <c r="J77" s="120" t="str">
        <f>IFERROR(VLOOKUP(D77,DB!A:G,7,0),"")</f>
        <v/>
      </c>
      <c r="K77" s="123"/>
      <c r="L77" s="124" t="str">
        <f>IFERROR(VLOOKUP(D77,DB!A:I,9,0),"")</f>
        <v/>
      </c>
    </row>
    <row r="78" spans="1:12" ht="31.5" customHeight="1">
      <c r="A78" s="119"/>
      <c r="B78" s="120" t="str">
        <f>IFERROR(VLOOKUP(D78,DB!A:K,11,0),"")</f>
        <v/>
      </c>
      <c r="C78" s="121"/>
      <c r="D78" s="120"/>
      <c r="E78" s="110"/>
      <c r="F78" s="122"/>
      <c r="G78" s="105">
        <f t="shared" ca="1" si="1"/>
        <v>45978.502852777776</v>
      </c>
      <c r="H78" s="122"/>
      <c r="I78" s="120" t="str">
        <f>IFERROR(VLOOKUP(D78,DB!A:F,6,0),"")</f>
        <v/>
      </c>
      <c r="J78" s="120" t="str">
        <f>IFERROR(VLOOKUP(D78,DB!A:G,7,0),"")</f>
        <v/>
      </c>
      <c r="K78" s="123"/>
      <c r="L78" s="124" t="str">
        <f>IFERROR(VLOOKUP(D78,DB!A:I,9,0),"")</f>
        <v/>
      </c>
    </row>
    <row r="79" spans="1:12" ht="31.5" customHeight="1">
      <c r="A79" s="119"/>
      <c r="B79" s="120" t="str">
        <f>IFERROR(VLOOKUP(D79,DB!A:K,11,0),"")</f>
        <v/>
      </c>
      <c r="C79" s="121"/>
      <c r="D79" s="120"/>
      <c r="E79" s="110"/>
      <c r="F79" s="122"/>
      <c r="G79" s="105">
        <f t="shared" ca="1" si="1"/>
        <v>45978.502852777776</v>
      </c>
      <c r="H79" s="122"/>
      <c r="I79" s="120" t="str">
        <f>IFERROR(VLOOKUP(D79,DB!A:F,6,0),"")</f>
        <v/>
      </c>
      <c r="J79" s="120" t="str">
        <f>IFERROR(VLOOKUP(D79,DB!A:G,7,0),"")</f>
        <v/>
      </c>
      <c r="K79" s="123"/>
      <c r="L79" s="124" t="str">
        <f>IFERROR(VLOOKUP(D79,DB!A:I,9,0),"")</f>
        <v/>
      </c>
    </row>
    <row r="80" spans="1:12" ht="31.5" customHeight="1">
      <c r="A80" s="119"/>
      <c r="B80" s="120" t="str">
        <f>IFERROR(VLOOKUP(D80,DB!A:K,11,0),"")</f>
        <v/>
      </c>
      <c r="C80" s="121"/>
      <c r="D80" s="120"/>
      <c r="E80" s="110"/>
      <c r="F80" s="122"/>
      <c r="G80" s="105">
        <f t="shared" ca="1" si="1"/>
        <v>45978.502852777776</v>
      </c>
      <c r="H80" s="122"/>
      <c r="I80" s="120" t="str">
        <f>IFERROR(VLOOKUP(D80,DB!A:F,6,0),"")</f>
        <v/>
      </c>
      <c r="J80" s="120" t="str">
        <f>IFERROR(VLOOKUP(D80,DB!A:G,7,0),"")</f>
        <v/>
      </c>
      <c r="K80" s="123"/>
      <c r="L80" s="124" t="str">
        <f>IFERROR(VLOOKUP(D80,DB!A:I,9,0),"")</f>
        <v/>
      </c>
    </row>
    <row r="81" spans="1:12" ht="31.5" customHeight="1">
      <c r="A81" s="119"/>
      <c r="B81" s="120" t="str">
        <f>IFERROR(VLOOKUP(D81,DB!A:K,11,0),"")</f>
        <v/>
      </c>
      <c r="C81" s="121"/>
      <c r="D81" s="120"/>
      <c r="E81" s="110"/>
      <c r="F81" s="122"/>
      <c r="G81" s="105">
        <f t="shared" ca="1" si="1"/>
        <v>45978.502852777776</v>
      </c>
      <c r="H81" s="122"/>
      <c r="I81" s="120" t="str">
        <f>IFERROR(VLOOKUP(D81,DB!A:F,6,0),"")</f>
        <v/>
      </c>
      <c r="J81" s="120" t="str">
        <f>IFERROR(VLOOKUP(D81,DB!A:G,7,0),"")</f>
        <v/>
      </c>
      <c r="K81" s="123"/>
      <c r="L81" s="124" t="str">
        <f>IFERROR(VLOOKUP(D81,DB!A:I,9,0),"")</f>
        <v/>
      </c>
    </row>
    <row r="82" spans="1:12" ht="31.5" customHeight="1">
      <c r="A82" s="119"/>
      <c r="B82" s="120" t="str">
        <f>IFERROR(VLOOKUP(D82,DB!A:K,11,0),"")</f>
        <v/>
      </c>
      <c r="C82" s="121"/>
      <c r="D82" s="120"/>
      <c r="E82" s="110"/>
      <c r="F82" s="122"/>
      <c r="G82" s="105">
        <f t="shared" ca="1" si="1"/>
        <v>45978.502852777776</v>
      </c>
      <c r="H82" s="122"/>
      <c r="I82" s="120" t="str">
        <f>IFERROR(VLOOKUP(D82,DB!A:F,6,0),"")</f>
        <v/>
      </c>
      <c r="J82" s="120" t="str">
        <f>IFERROR(VLOOKUP(D82,DB!A:G,7,0),"")</f>
        <v/>
      </c>
      <c r="K82" s="123"/>
      <c r="L82" s="124" t="str">
        <f>IFERROR(VLOOKUP(D82,DB!A:I,9,0),"")</f>
        <v/>
      </c>
    </row>
    <row r="83" spans="1:12" ht="31.5" customHeight="1">
      <c r="A83" s="119"/>
      <c r="B83" s="120" t="str">
        <f>IFERROR(VLOOKUP(D83,DB!A:K,11,0),"")</f>
        <v/>
      </c>
      <c r="C83" s="121"/>
      <c r="D83" s="120"/>
      <c r="E83" s="110"/>
      <c r="F83" s="122"/>
      <c r="G83" s="105">
        <f t="shared" ca="1" si="1"/>
        <v>45978.502852777776</v>
      </c>
      <c r="H83" s="122"/>
      <c r="I83" s="120" t="str">
        <f>IFERROR(VLOOKUP(D83,DB!A:F,6,0),"")</f>
        <v/>
      </c>
      <c r="J83" s="120" t="str">
        <f>IFERROR(VLOOKUP(D83,DB!A:G,7,0),"")</f>
        <v/>
      </c>
      <c r="K83" s="123"/>
      <c r="L83" s="124" t="str">
        <f>IFERROR(VLOOKUP(D83,DB!A:I,9,0),"")</f>
        <v/>
      </c>
    </row>
    <row r="84" spans="1:12" ht="31.5" customHeight="1">
      <c r="A84" s="119"/>
      <c r="B84" s="120" t="str">
        <f>IFERROR(VLOOKUP(D84,DB!A:K,11,0),"")</f>
        <v/>
      </c>
      <c r="C84" s="121"/>
      <c r="D84" s="120"/>
      <c r="E84" s="110"/>
      <c r="F84" s="122"/>
      <c r="G84" s="105">
        <f t="shared" ca="1" si="1"/>
        <v>45978.502852777776</v>
      </c>
      <c r="H84" s="122"/>
      <c r="I84" s="120" t="str">
        <f>IFERROR(VLOOKUP(D84,DB!A:F,6,0),"")</f>
        <v/>
      </c>
      <c r="J84" s="120" t="str">
        <f>IFERROR(VLOOKUP(D84,DB!A:G,7,0),"")</f>
        <v/>
      </c>
      <c r="K84" s="123"/>
      <c r="L84" s="124" t="str">
        <f>IFERROR(VLOOKUP(D84,DB!A:I,9,0),"")</f>
        <v/>
      </c>
    </row>
    <row r="85" spans="1:12" ht="31.5" customHeight="1">
      <c r="A85" s="119"/>
      <c r="B85" s="120" t="str">
        <f>IFERROR(VLOOKUP(D85,DB!A:K,11,0),"")</f>
        <v/>
      </c>
      <c r="C85" s="121"/>
      <c r="D85" s="120"/>
      <c r="E85" s="110"/>
      <c r="F85" s="122"/>
      <c r="G85" s="105">
        <f t="shared" ca="1" si="1"/>
        <v>45978.502852777776</v>
      </c>
      <c r="H85" s="122"/>
      <c r="I85" s="120" t="str">
        <f>IFERROR(VLOOKUP(D85,DB!A:F,6,0),"")</f>
        <v/>
      </c>
      <c r="J85" s="120" t="str">
        <f>IFERROR(VLOOKUP(D85,DB!A:G,7,0),"")</f>
        <v/>
      </c>
      <c r="K85" s="123"/>
      <c r="L85" s="124" t="str">
        <f>IFERROR(VLOOKUP(D85,DB!A:I,9,0),"")</f>
        <v/>
      </c>
    </row>
    <row r="86" spans="1:12" ht="31.5" customHeight="1">
      <c r="A86" s="119"/>
      <c r="B86" s="120" t="str">
        <f>IFERROR(VLOOKUP(D86,DB!A:K,11,0),"")</f>
        <v/>
      </c>
      <c r="C86" s="121"/>
      <c r="D86" s="120"/>
      <c r="E86" s="110"/>
      <c r="F86" s="122"/>
      <c r="G86" s="105">
        <f t="shared" ca="1" si="1"/>
        <v>45978.502852777776</v>
      </c>
      <c r="H86" s="122"/>
      <c r="I86" s="120" t="str">
        <f>IFERROR(VLOOKUP(D86,DB!A:F,6,0),"")</f>
        <v/>
      </c>
      <c r="J86" s="120" t="str">
        <f>IFERROR(VLOOKUP(D86,DB!A:G,7,0),"")</f>
        <v/>
      </c>
      <c r="K86" s="123"/>
      <c r="L86" s="124" t="str">
        <f>IFERROR(VLOOKUP(D86,DB!A:I,9,0),"")</f>
        <v/>
      </c>
    </row>
    <row r="87" spans="1:12" ht="31.5" customHeight="1">
      <c r="A87" s="119"/>
      <c r="B87" s="120" t="str">
        <f>IFERROR(VLOOKUP(D87,DB!A:K,11,0),"")</f>
        <v/>
      </c>
      <c r="C87" s="121"/>
      <c r="D87" s="120"/>
      <c r="E87" s="110"/>
      <c r="F87" s="122"/>
      <c r="G87" s="105">
        <f t="shared" ca="1" si="1"/>
        <v>45978.502852777776</v>
      </c>
      <c r="H87" s="122"/>
      <c r="I87" s="120" t="str">
        <f>IFERROR(VLOOKUP(D87,DB!A:F,6,0),"")</f>
        <v/>
      </c>
      <c r="J87" s="120" t="str">
        <f>IFERROR(VLOOKUP(D87,DB!A:G,7,0),"")</f>
        <v/>
      </c>
      <c r="K87" s="123"/>
      <c r="L87" s="124" t="str">
        <f>IFERROR(VLOOKUP(D87,DB!A:I,9,0),"")</f>
        <v/>
      </c>
    </row>
    <row r="88" spans="1:12" ht="31.5" customHeight="1">
      <c r="A88" s="119"/>
      <c r="B88" s="120" t="str">
        <f>IFERROR(VLOOKUP(D88,DB!A:K,11,0),"")</f>
        <v/>
      </c>
      <c r="C88" s="121"/>
      <c r="D88" s="120"/>
      <c r="E88" s="110"/>
      <c r="F88" s="122"/>
      <c r="G88" s="105">
        <f t="shared" ca="1" si="1"/>
        <v>45978.502852777776</v>
      </c>
      <c r="H88" s="122"/>
      <c r="I88" s="120" t="str">
        <f>IFERROR(VLOOKUP(D88,DB!A:F,6,0),"")</f>
        <v/>
      </c>
      <c r="J88" s="120" t="str">
        <f>IFERROR(VLOOKUP(D88,DB!A:G,7,0),"")</f>
        <v/>
      </c>
      <c r="K88" s="123"/>
      <c r="L88" s="124" t="str">
        <f>IFERROR(VLOOKUP(D88,DB!A:I,9,0),"")</f>
        <v/>
      </c>
    </row>
    <row r="89" spans="1:12" ht="31.5" customHeight="1">
      <c r="A89" s="119"/>
      <c r="B89" s="120" t="str">
        <f>IFERROR(VLOOKUP(D89,DB!A:K,11,0),"")</f>
        <v/>
      </c>
      <c r="C89" s="121"/>
      <c r="D89" s="120"/>
      <c r="E89" s="110"/>
      <c r="F89" s="122"/>
      <c r="G89" s="105">
        <f t="shared" ca="1" si="1"/>
        <v>45978.502852777776</v>
      </c>
      <c r="H89" s="122"/>
      <c r="I89" s="120" t="str">
        <f>IFERROR(VLOOKUP(D89,DB!A:F,6,0),"")</f>
        <v/>
      </c>
      <c r="J89" s="120" t="str">
        <f>IFERROR(VLOOKUP(D89,DB!A:G,7,0),"")</f>
        <v/>
      </c>
      <c r="K89" s="123"/>
      <c r="L89" s="124" t="str">
        <f>IFERROR(VLOOKUP(D89,DB!A:I,9,0),"")</f>
        <v/>
      </c>
    </row>
    <row r="90" spans="1:12" ht="31.5" customHeight="1">
      <c r="A90" s="119"/>
      <c r="B90" s="120" t="str">
        <f>IFERROR(VLOOKUP(D90,DB!A:K,11,0),"")</f>
        <v/>
      </c>
      <c r="C90" s="121"/>
      <c r="D90" s="120"/>
      <c r="E90" s="110"/>
      <c r="F90" s="122"/>
      <c r="G90" s="105">
        <f t="shared" ca="1" si="1"/>
        <v>45978.502852777776</v>
      </c>
      <c r="H90" s="122"/>
      <c r="I90" s="120" t="str">
        <f>IFERROR(VLOOKUP(D90,DB!A:F,6,0),"")</f>
        <v/>
      </c>
      <c r="J90" s="120" t="str">
        <f>IFERROR(VLOOKUP(D90,DB!A:G,7,0),"")</f>
        <v/>
      </c>
      <c r="K90" s="123"/>
      <c r="L90" s="124" t="str">
        <f>IFERROR(VLOOKUP(D90,DB!A:I,9,0),"")</f>
        <v/>
      </c>
    </row>
    <row r="91" spans="1:12" ht="31.5" customHeight="1">
      <c r="A91" s="119"/>
      <c r="B91" s="120" t="str">
        <f>IFERROR(VLOOKUP(D91,DB!A:K,11,0),"")</f>
        <v/>
      </c>
      <c r="C91" s="121"/>
      <c r="D91" s="120"/>
      <c r="E91" s="110"/>
      <c r="F91" s="122"/>
      <c r="G91" s="105">
        <f t="shared" ca="1" si="1"/>
        <v>45978.502852777776</v>
      </c>
      <c r="H91" s="122"/>
      <c r="I91" s="120" t="str">
        <f>IFERROR(VLOOKUP(D91,DB!A:F,6,0),"")</f>
        <v/>
      </c>
      <c r="J91" s="120" t="str">
        <f>IFERROR(VLOOKUP(D91,DB!A:G,7,0),"")</f>
        <v/>
      </c>
      <c r="K91" s="123"/>
      <c r="L91" s="124" t="str">
        <f>IFERROR(VLOOKUP(D91,DB!A:I,9,0),"")</f>
        <v/>
      </c>
    </row>
  </sheetData>
  <dataValidations count="2">
    <dataValidation allowBlank="1" showInputMessage="1" showErrorMessage="1" sqref="E1" xr:uid="{9E1BC488-8814-4F8A-8DBE-742B3278AB71}"/>
    <dataValidation type="list" allowBlank="1" showInputMessage="1" showErrorMessage="1" sqref="E2:E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2025-11-17T09:04:07Z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