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189" documentId="120_S{2AC9BD13-BADA-5192-A53E-5A8FF88502F6}" xr6:coauthVersionLast="47" xr6:coauthVersionMax="47" xr10:uidLastSave="{3340DB09-F82D-4572-B6E3-4A1A57A5C518}"/>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3" i="4"/>
  <c r="G3" i="4"/>
  <c r="L3" i="4"/>
  <c r="B4" i="4"/>
  <c r="G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 i="2"/>
  <c r="G4" i="2"/>
  <c r="I4" i="2"/>
  <c r="J4" i="2"/>
  <c r="L4" i="2"/>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alcChain>
</file>

<file path=xl/sharedStrings.xml><?xml version="1.0" encoding="utf-8"?>
<sst xmlns="http://schemas.openxmlformats.org/spreadsheetml/2006/main" count="180289" uniqueCount="39129">
  <si>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</si>
  <si>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</si>
  <si>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</si>
  <si>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</si>
  <si>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</si>
  <si>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</si>
  <si>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</si>
  <si>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</si>
  <si>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</si>
  <si>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</si>
  <si>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</si>
  <si>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</si>
  <si>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</si>
  <si>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</si>
  <si>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</si>
  <si>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</si>
  <si>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</si>
  <si>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</si>
  <si>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</si>
  <si>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</si>
  <si>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</si>
  <si>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</si>
  <si>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</si>
  <si>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</si>
  <si>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</si>
  <si>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</si>
  <si>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</si>
  <si>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</si>
  <si>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</si>
  <si>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</si>
  <si>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</si>
  <si>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</si>
  <si>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</si>
  <si>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</si>
  <si>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</si>
  <si>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</si>
  <si>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</si>
  <si>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</si>
  <si>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</si>
  <si>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</si>
  <si>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</si>
  <si>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</si>
  <si>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</si>
  <si>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</si>
  <si>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</si>
  <si>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</si>
  <si>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</si>
  <si>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</si>
  <si>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</si>
  <si>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</si>
  <si>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</si>
  <si>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</si>
  <si>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</si>
  <si>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</si>
  <si>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</si>
  <si>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</si>
  <si>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</si>
  <si>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</si>
  <si>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</si>
  <si>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</si>
  <si>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</si>
  <si>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</si>
  <si>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</si>
  <si>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</si>
  <si>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</si>
  <si>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</si>
  <si>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</si>
  <si>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</si>
  <si>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</si>
  <si>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</si>
  <si>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</si>
  <si>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</si>
  <si>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</si>
  <si>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</si>
  <si>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</si>
  <si>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</si>
  <si>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</si>
  <si>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</si>
  <si>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</si>
  <si>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</si>
  <si>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</si>
  <si>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</si>
  <si>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</si>
  <si>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</si>
  <si>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</si>
  <si>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</si>
  <si>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</si>
  <si>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</si>
  <si>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</si>
  <si>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</si>
  <si>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</si>
  <si>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</si>
  <si>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</si>
  <si>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</si>
  <si>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</si>
  <si>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</si>
  <si>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</si>
  <si>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</si>
  <si>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</si>
  <si>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</si>
  <si>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</si>
  <si>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</si>
  <si>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</si>
  <si>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</si>
  <si>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</si>
  <si>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</si>
  <si>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</si>
  <si>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</si>
  <si>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</si>
  <si>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</si>
  <si>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</si>
  <si>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</si>
  <si>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</si>
  <si>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</si>
  <si>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</si>
  <si>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</si>
  <si>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</si>
  <si>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</si>
  <si>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</si>
  <si>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</si>
  <si>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</si>
  <si>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</si>
  <si>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</si>
  <si>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</si>
  <si>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</si>
  <si>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</si>
  <si>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</si>
  <si>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</si>
  <si>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</si>
  <si>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</si>
  <si>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</si>
  <si>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</si>
  <si>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</si>
  <si>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</si>
  <si>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</si>
  <si>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</si>
  <si>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</si>
  <si>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</si>
  <si>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</si>
  <si>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</si>
  <si>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</si>
  <si>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</si>
  <si>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</si>
  <si>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</si>
  <si>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</si>
  <si>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</si>
  <si>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</si>
  <si>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</si>
  <si>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</si>
  <si>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</si>
  <si>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</si>
  <si>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</si>
  <si>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</si>
  <si>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</si>
  <si>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</si>
  <si>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</si>
  <si>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</si>
  <si>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</si>
  <si>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</si>
  <si>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</si>
  <si>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</si>
  <si>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</si>
  <si>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</si>
  <si>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</si>
  <si>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</si>
  <si>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</si>
  <si>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</si>
  <si>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</si>
  <si>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</si>
  <si>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</si>
  <si>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</si>
  <si>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</si>
  <si>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</si>
  <si>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</si>
  <si>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</si>
  <si>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</si>
  <si>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</si>
  <si>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</si>
  <si>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</si>
  <si>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</si>
  <si>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</si>
  <si>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</si>
  <si>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</si>
  <si>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</si>
  <si>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</si>
  <si>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</si>
  <si>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</si>
  <si>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</si>
  <si>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</si>
  <si>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</si>
  <si>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</si>
  <si>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</si>
  <si>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</si>
  <si>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</si>
  <si>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</si>
  <si>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</si>
  <si>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</si>
  <si>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</si>
  <si>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</si>
  <si>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</si>
  <si>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</si>
  <si>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</si>
  <si>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</si>
  <si>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</si>
  <si>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</si>
  <si>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</si>
  <si>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</si>
  <si>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</si>
  <si>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</si>
  <si>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</si>
  <si>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</si>
  <si>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</si>
  <si>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</si>
  <si>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</si>
  <si>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</si>
  <si>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</si>
  <si>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</si>
  <si>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</si>
  <si>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</si>
  <si>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</si>
  <si>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</si>
  <si>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</si>
  <si>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</si>
  <si>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</si>
  <si>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</si>
  <si>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</si>
  <si>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</si>
  <si>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</si>
  <si>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</si>
  <si>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</si>
  <si>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</si>
  <si>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</si>
  <si>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</si>
  <si>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</si>
  <si>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</si>
  <si>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</si>
  <si>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</si>
  <si>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</si>
  <si>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</si>
  <si>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</si>
  <si>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</si>
  <si>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</si>
  <si>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</si>
  <si>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</si>
  <si>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</si>
  <si>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</si>
  <si>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</si>
  <si>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</si>
  <si>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</si>
  <si>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</si>
  <si>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</si>
  <si>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</si>
  <si>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</si>
  <si>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</si>
  <si>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</si>
  <si>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</si>
  <si>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</si>
  <si>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</si>
  <si>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</si>
  <si>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</si>
  <si>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</si>
  <si>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</si>
  <si>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</si>
  <si>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</si>
  <si>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</si>
  <si>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</si>
  <si>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</si>
  <si>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</si>
  <si>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</si>
  <si>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</si>
  <si>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</si>
  <si>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</si>
  <si>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</si>
  <si>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</si>
  <si>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</si>
  <si>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</si>
  <si>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</si>
  <si>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</si>
  <si>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</si>
  <si>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</si>
  <si>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</si>
  <si>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</si>
  <si>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</si>
  <si>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</si>
  <si>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</si>
  <si>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</si>
  <si>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</si>
  <si>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</si>
  <si>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</si>
  <si>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</si>
  <si>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</si>
  <si>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</si>
  <si>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</si>
  <si>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</si>
  <si>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</si>
  <si>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</si>
  <si>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</si>
  <si>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</si>
  <si>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</si>
  <si>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</si>
  <si>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</si>
  <si>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</si>
  <si>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</si>
  <si>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</si>
  <si>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</si>
  <si>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</si>
  <si>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</si>
  <si>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</si>
  <si>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</si>
  <si>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</si>
  <si>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</si>
  <si>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</si>
  <si>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</si>
  <si>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</si>
  <si>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</si>
  <si>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</si>
  <si>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</si>
  <si>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</si>
  <si>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</si>
  <si>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</si>
  <si>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</si>
  <si>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</si>
  <si>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</si>
  <si>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</si>
  <si>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</si>
  <si>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</si>
  <si>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</si>
  <si>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</si>
  <si>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</si>
  <si>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</si>
  <si>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</si>
  <si>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</si>
  <si>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</si>
  <si>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</si>
  <si>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</si>
  <si>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</si>
  <si>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</si>
  <si>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</si>
  <si>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</si>
  <si>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</si>
  <si>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</si>
  <si>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</si>
  <si>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</si>
  <si>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</si>
  <si>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</si>
  <si>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</si>
  <si>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</si>
  <si>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</si>
  <si>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</si>
  <si>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</si>
  <si>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</si>
  <si>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</si>
  <si>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</si>
  <si>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</si>
  <si>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</si>
  <si>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</si>
  <si>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</si>
  <si>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</si>
  <si>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</si>
  <si>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</si>
  <si>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</si>
  <si>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</si>
  <si>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</si>
  <si>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</si>
  <si>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</si>
  <si>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</si>
  <si>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</si>
  <si>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</si>
  <si>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</si>
  <si>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</si>
  <si>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</si>
  <si>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</si>
  <si>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</si>
  <si>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</si>
  <si>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</si>
  <si>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</si>
  <si>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</si>
  <si>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</si>
  <si>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</si>
  <si>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</si>
  <si>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</si>
  <si>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</si>
  <si>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</si>
  <si>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</si>
  <si>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</si>
  <si>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</si>
  <si>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</si>
  <si>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</si>
  <si>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</si>
  <si>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</si>
  <si>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</si>
  <si>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</si>
  <si>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</si>
  <si>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</si>
  <si>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</si>
  <si>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</si>
  <si>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</si>
  <si>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</si>
  <si>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</si>
  <si>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</si>
  <si>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</si>
  <si>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</si>
  <si>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</si>
  <si>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</si>
  <si>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</si>
  <si>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</si>
  <si>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</si>
  <si>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</si>
  <si>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</si>
  <si>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</si>
  <si>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</si>
  <si>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</si>
  <si>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</si>
  <si>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</si>
  <si>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</si>
  <si>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</si>
  <si>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</si>
  <si>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</si>
  <si>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</si>
  <si>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</si>
  <si>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</si>
  <si>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</si>
  <si>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</si>
  <si>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</si>
  <si>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</si>
  <si>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</si>
  <si>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</si>
  <si>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</si>
  <si>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</si>
  <si>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</si>
  <si>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</si>
  <si>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</si>
  <si>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</si>
  <si>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</si>
  <si>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</si>
  <si>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</si>
  <si>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</si>
  <si>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</si>
  <si>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</si>
  <si>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</si>
  <si>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</si>
  <si>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</si>
  <si>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</si>
  <si>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</si>
  <si>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</si>
  <si>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</si>
  <si>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</si>
  <si>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</si>
  <si>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</si>
  <si>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</si>
  <si>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</si>
  <si>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</si>
  <si>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</si>
  <si>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</si>
  <si>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</si>
  <si>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</si>
  <si>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</si>
  <si>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</si>
  <si>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</si>
  <si>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</si>
  <si>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</si>
  <si>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</si>
  <si>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</si>
  <si>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</si>
  <si>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</si>
  <si>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</si>
  <si>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</si>
  <si>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</si>
  <si>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</si>
  <si>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</si>
  <si>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</si>
  <si>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</si>
  <si>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</si>
  <si>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</si>
  <si>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</si>
  <si>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</si>
  <si>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</si>
  <si>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</si>
  <si>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</si>
  <si>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</si>
  <si>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</si>
  <si>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</si>
  <si>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</si>
  <si>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</si>
  <si>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</si>
  <si>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</si>
  <si>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</si>
  <si>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</si>
  <si>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</si>
  <si>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</si>
  <si>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</si>
  <si>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</si>
  <si>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</si>
  <si>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</si>
  <si>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</si>
  <si>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</si>
  <si>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</si>
  <si>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</si>
  <si>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</si>
  <si>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</si>
  <si>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</si>
  <si>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</si>
  <si>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</si>
  <si>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</si>
  <si>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</si>
  <si>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</si>
  <si>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</si>
  <si>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</si>
  <si>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</si>
  <si>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</si>
  <si>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</si>
  <si>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</si>
  <si>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</si>
  <si>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</si>
  <si>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</si>
  <si>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</si>
  <si>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</si>
  <si>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</si>
  <si>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</si>
  <si>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</si>
  <si>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</si>
  <si>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</si>
  <si>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</si>
  <si>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</si>
  <si>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</si>
  <si>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</si>
  <si>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</si>
  <si>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</si>
  <si>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</si>
  <si>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</si>
  <si>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</si>
  <si>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</si>
  <si>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</si>
  <si>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</si>
  <si>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</si>
  <si>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</si>
  <si>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</si>
  <si>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</si>
  <si>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</si>
  <si>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</si>
  <si>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</si>
  <si>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</si>
  <si>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</si>
  <si>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</si>
  <si>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</si>
  <si>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</si>
  <si>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</si>
  <si>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</si>
  <si>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</si>
  <si>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</si>
  <si>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</si>
  <si>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</si>
  <si>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</si>
  <si>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</si>
  <si>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</si>
  <si>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</si>
  <si>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</si>
  <si>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</si>
  <si>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</si>
  <si>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</si>
  <si>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</si>
  <si>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</si>
  <si>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</si>
  <si>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</si>
  <si>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</si>
  <si>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</si>
  <si>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</si>
  <si>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</si>
  <si>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</si>
  <si>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</si>
  <si>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</si>
  <si>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</si>
  <si>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</si>
  <si>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</si>
  <si>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</si>
  <si>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</si>
  <si>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</si>
  <si>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</si>
  <si>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</si>
  <si>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</si>
  <si>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</si>
  <si>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</si>
  <si>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</si>
  <si>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</si>
  <si>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</si>
  <si>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</si>
  <si>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</si>
  <si>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</si>
  <si>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</si>
  <si>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</si>
  <si>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</si>
  <si>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</si>
  <si>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</si>
  <si>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</si>
  <si>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</si>
  <si>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</si>
  <si>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</si>
  <si>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</si>
  <si>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</si>
  <si>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</si>
  <si>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</si>
  <si>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</si>
  <si>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</si>
  <si>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</si>
  <si>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</si>
  <si>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</si>
  <si>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</si>
  <si>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</si>
  <si>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</si>
  <si>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</si>
  <si>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</si>
  <si>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</si>
  <si>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</si>
  <si>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</si>
  <si>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</si>
  <si>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</si>
  <si>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</si>
  <si>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</si>
  <si>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</si>
  <si>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</si>
  <si>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</si>
  <si>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</si>
  <si>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</si>
  <si>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</si>
  <si>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</si>
  <si>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</si>
  <si>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</si>
  <si>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</si>
  <si>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</si>
  <si>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</si>
  <si>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</si>
  <si>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</si>
  <si>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</si>
  <si>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</si>
  <si>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</si>
  <si>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</si>
  <si>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</si>
  <si>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</si>
  <si>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</si>
  <si>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</si>
  <si>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</si>
  <si>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</si>
  <si>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</si>
  <si>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</si>
  <si>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</si>
  <si>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</si>
  <si>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</si>
  <si>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</si>
  <si>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</si>
  <si>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</si>
  <si>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</si>
  <si>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</si>
  <si>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</si>
  <si>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</si>
  <si>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</si>
  <si>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</si>
  <si>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</si>
  <si>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</si>
  <si>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</si>
  <si>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</si>
  <si>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</si>
  <si>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</si>
  <si>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</si>
  <si>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</si>
  <si>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</si>
  <si>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</si>
  <si>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</si>
  <si>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</si>
  <si>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</si>
  <si>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</si>
  <si>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</si>
  <si>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</si>
  <si>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</si>
  <si>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</si>
  <si>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</si>
  <si>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</si>
  <si>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</si>
  <si>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</si>
  <si>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</si>
  <si>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</si>
  <si>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</si>
  <si>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</si>
  <si>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</si>
  <si>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</si>
  <si>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</si>
  <si>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</si>
  <si>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</si>
  <si>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</si>
  <si>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</si>
  <si>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</si>
  <si>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</si>
  <si>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</si>
  <si>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</si>
  <si>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</si>
  <si>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</si>
  <si>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</si>
  <si>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</si>
  <si>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</si>
  <si>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</si>
  <si>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</si>
  <si>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</si>
  <si>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</si>
  <si>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</si>
  <si>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</si>
  <si>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</si>
  <si>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</si>
  <si>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</si>
  <si>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</si>
  <si>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</si>
  <si>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</si>
  <si>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</si>
  <si>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</si>
  <si>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</si>
  <si>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</si>
  <si>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</si>
  <si>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</si>
  <si>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</si>
  <si>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</si>
  <si>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</si>
  <si>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</si>
  <si>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</si>
  <si>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</si>
  <si>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</si>
  <si>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</si>
  <si>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</si>
  <si>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</si>
  <si>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</si>
  <si>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</si>
  <si>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</si>
  <si>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</si>
  <si>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</si>
  <si>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</si>
  <si>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</si>
  <si>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</si>
  <si>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</si>
  <si>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</si>
  <si>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</si>
  <si>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</si>
  <si>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</si>
  <si>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</si>
  <si>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</si>
  <si>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</si>
  <si>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</si>
  <si>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</si>
  <si>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</si>
  <si>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</si>
  <si>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</si>
  <si>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</si>
  <si>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</si>
  <si>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</si>
  <si>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</si>
  <si>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</si>
  <si>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</si>
  <si>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</si>
  <si>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</si>
  <si>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</si>
  <si>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</si>
  <si>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</si>
  <si>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</si>
  <si>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</si>
  <si>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</si>
  <si>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</si>
  <si>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</si>
  <si>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</si>
  <si>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</si>
  <si>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</si>
  <si>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</si>
  <si>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</si>
  <si>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</si>
  <si>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</si>
  <si>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</si>
  <si>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</si>
  <si>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</si>
  <si>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</si>
  <si>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</si>
  <si>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</si>
  <si>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</si>
  <si>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</si>
  <si>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</si>
  <si>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</si>
  <si>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</si>
  <si>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</si>
  <si>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</si>
  <si>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</si>
  <si>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</si>
  <si>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</si>
  <si>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</si>
  <si>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</si>
  <si>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</si>
  <si>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</si>
  <si>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</si>
  <si>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</si>
  <si>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</si>
  <si>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</si>
  <si>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</si>
  <si>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</si>
  <si>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</si>
  <si>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</si>
  <si>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</si>
  <si>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</si>
  <si>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</si>
  <si>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</si>
  <si>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</si>
  <si>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</si>
  <si>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</si>
  <si>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</si>
  <si>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</si>
  <si>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</si>
  <si>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</si>
  <si>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</si>
  <si>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</si>
  <si>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</si>
  <si>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</si>
  <si>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</si>
  <si>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</si>
  <si>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</si>
  <si>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</si>
  <si>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</si>
  <si>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</si>
  <si>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</si>
  <si>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</si>
  <si>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</si>
  <si>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</si>
  <si>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</si>
  <si>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</si>
  <si>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</si>
  <si>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</si>
  <si>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</si>
  <si>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</si>
  <si>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</si>
  <si>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</si>
  <si>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</si>
  <si>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</si>
  <si>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</si>
  <si>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</si>
  <si>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</si>
  <si>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</si>
  <si>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</si>
  <si>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</si>
  <si>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</si>
  <si>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</si>
  <si>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</si>
  <si>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</si>
  <si>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</si>
  <si>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</si>
  <si>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</si>
  <si>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</si>
  <si>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</si>
  <si>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</si>
  <si>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</si>
  <si>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</si>
  <si>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</si>
  <si>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</si>
  <si>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</si>
  <si>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</si>
  <si>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</si>
  <si>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</si>
  <si>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</si>
  <si>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</si>
  <si>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</si>
  <si>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</si>
  <si>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</si>
  <si>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</si>
  <si>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</si>
  <si>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</si>
  <si>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</si>
  <si>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</si>
  <si>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</si>
  <si>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</si>
  <si>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</si>
  <si>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</si>
  <si>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</si>
  <si>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</si>
  <si>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</si>
  <si>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</si>
  <si>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</si>
  <si>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</si>
  <si>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</si>
  <si>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</si>
  <si>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</si>
  <si>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</si>
  <si>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</si>
  <si>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</si>
  <si>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</si>
  <si>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</si>
  <si>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</si>
  <si>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</si>
  <si>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</si>
  <si>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</si>
  <si>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</si>
  <si>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</si>
  <si>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</si>
  <si>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</si>
  <si>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</si>
  <si>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</si>
  <si>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</si>
  <si>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</si>
  <si>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</si>
  <si>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</si>
  <si>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</si>
  <si>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</si>
  <si>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</si>
  <si>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</si>
  <si>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</si>
  <si>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</si>
  <si>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</si>
  <si>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</si>
  <si>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</si>
  <si>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</si>
  <si>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</si>
  <si>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</si>
  <si>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</si>
  <si>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</si>
  <si>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</si>
  <si>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</si>
  <si>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</si>
  <si>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</si>
  <si>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</si>
  <si>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</si>
  <si>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</si>
  <si>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</si>
  <si>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</si>
  <si>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</si>
  <si>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</si>
  <si>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</si>
  <si>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</si>
  <si>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</si>
  <si>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</si>
  <si>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</si>
  <si>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</si>
  <si>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</si>
  <si>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</si>
  <si>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</si>
  <si>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</si>
  <si>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</si>
  <si>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</si>
  <si>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</si>
  <si>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</si>
  <si>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</si>
  <si>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</si>
  <si>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</si>
  <si>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</si>
  <si>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</si>
  <si>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</si>
  <si>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</si>
  <si>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</si>
  <si>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</si>
  <si>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</si>
  <si>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</si>
  <si>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</si>
  <si>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</si>
  <si>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</si>
  <si>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</si>
  <si>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</si>
  <si>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</si>
  <si>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</si>
  <si>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</si>
  <si>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</si>
  <si>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</si>
  <si>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</si>
  <si>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</si>
  <si>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</si>
  <si>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</si>
  <si>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</si>
  <si>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</si>
  <si>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</si>
  <si>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</si>
  <si>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</si>
  <si>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</si>
  <si>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</si>
  <si>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</si>
  <si>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</si>
  <si>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</si>
  <si>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</si>
  <si>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</si>
  <si>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</si>
  <si>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</si>
  <si>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</si>
  <si>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</si>
  <si>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</si>
  <si>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</si>
  <si>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</si>
  <si>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</si>
  <si>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</si>
  <si>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</si>
  <si>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</si>
  <si>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</si>
  <si>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</si>
  <si>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</si>
  <si>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</si>
  <si>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</si>
  <si>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</si>
  <si>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</si>
  <si>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</si>
  <si>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</si>
  <si>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</si>
  <si>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</si>
  <si>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</si>
  <si>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</si>
  <si>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</si>
  <si>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</si>
  <si>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</si>
  <si>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</si>
  <si>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</si>
  <si>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</si>
  <si>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</si>
  <si>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</si>
  <si>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</si>
  <si>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</si>
  <si>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</si>
  <si>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</si>
  <si>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</si>
  <si>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</si>
  <si>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</si>
  <si>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</si>
  <si>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</si>
  <si>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</si>
  <si>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</si>
  <si>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</si>
  <si>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</si>
  <si>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</si>
  <si>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</si>
  <si>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</si>
  <si>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</si>
  <si>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</si>
  <si>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</si>
  <si>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</si>
  <si>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</si>
  <si>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</si>
  <si>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</si>
  <si>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</si>
  <si>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</si>
  <si>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</si>
  <si>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</si>
  <si>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</si>
  <si>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</si>
  <si>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</si>
  <si>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</si>
  <si>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</si>
  <si>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</si>
  <si>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</si>
  <si>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</si>
  <si>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</si>
  <si>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</si>
  <si>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</si>
  <si>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</si>
  <si>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</si>
  <si>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</si>
  <si>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</si>
  <si>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</si>
  <si>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</si>
  <si>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</si>
  <si>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</si>
  <si>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</si>
  <si>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</si>
  <si>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</si>
  <si>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</si>
  <si>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</si>
  <si>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</si>
  <si>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</si>
  <si>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</si>
  <si>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</si>
  <si>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</si>
  <si>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</si>
  <si>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</si>
  <si>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</si>
  <si>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</si>
  <si>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</si>
  <si>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</si>
  <si>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</si>
  <si>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</si>
  <si>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</si>
  <si>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</si>
  <si>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</si>
  <si>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</si>
  <si>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</si>
  <si>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</si>
  <si>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</si>
  <si>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</si>
  <si>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</si>
  <si>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</si>
  <si>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</si>
  <si>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</si>
  <si>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</si>
  <si>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</si>
  <si>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</si>
  <si>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</si>
  <si>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</si>
  <si>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</si>
  <si>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</si>
  <si>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</si>
  <si>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</si>
  <si>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</si>
  <si>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</si>
  <si>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</si>
  <si>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</si>
  <si>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</si>
  <si>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</si>
  <si>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</si>
  <si>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</si>
  <si>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</si>
  <si>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</si>
  <si>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</si>
  <si>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</si>
  <si>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</si>
  <si>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</si>
  <si>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</si>
  <si>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</si>
  <si>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</si>
  <si>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</si>
  <si>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</si>
  <si>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</si>
  <si>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</si>
  <si>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</si>
  <si>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</si>
  <si>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</si>
  <si>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</si>
  <si>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</si>
  <si>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</si>
  <si>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</si>
  <si>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</si>
  <si>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</si>
  <si>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</si>
  <si>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</si>
  <si>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</si>
  <si>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</si>
  <si>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</si>
  <si>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</si>
  <si>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</si>
  <si>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</si>
  <si>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</si>
  <si>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</si>
  <si>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</si>
  <si>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</si>
  <si>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</si>
  <si>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</si>
  <si>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</si>
  <si>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</si>
  <si>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</si>
  <si>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</si>
  <si>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</si>
  <si>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</si>
  <si>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</si>
  <si>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</si>
  <si>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</si>
  <si>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</si>
  <si>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</si>
  <si>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</si>
  <si>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</si>
  <si>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</si>
  <si>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</si>
  <si>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</si>
  <si>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</si>
  <si>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</si>
  <si>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</si>
  <si>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</si>
  <si>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</si>
  <si>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</si>
  <si>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</si>
  <si>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</si>
  <si>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</si>
  <si>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</si>
  <si>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</si>
  <si>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</si>
  <si>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</si>
  <si>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</si>
  <si>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</si>
  <si>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</si>
  <si>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</si>
  <si>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</si>
  <si>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</si>
  <si>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</si>
  <si>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</si>
  <si>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</si>
  <si>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</si>
  <si>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</si>
  <si>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</si>
  <si>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</si>
  <si>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</si>
  <si>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</si>
  <si>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</si>
  <si>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</si>
  <si>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</si>
  <si>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</si>
  <si>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</si>
  <si>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</si>
  <si>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</si>
  <si>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</si>
  <si>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</si>
  <si>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</si>
  <si>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</si>
  <si>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</si>
  <si>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</si>
  <si>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</si>
  <si>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</si>
  <si>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</si>
  <si>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</si>
  <si>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</si>
  <si>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</si>
  <si>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</si>
  <si>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</si>
  <si>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</si>
  <si>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</si>
  <si>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</si>
  <si>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</si>
  <si>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</si>
  <si>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</si>
  <si>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</si>
  <si>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</si>
  <si>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</si>
  <si>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</si>
  <si>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</si>
  <si>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</si>
  <si>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</si>
  <si>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</si>
  <si>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</si>
  <si>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</si>
  <si>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</si>
  <si>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</si>
  <si>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</si>
  <si>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</si>
  <si>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</si>
  <si>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</si>
  <si>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</si>
  <si>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</si>
  <si>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</si>
  <si>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</si>
  <si>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</si>
  <si>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</si>
  <si>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</si>
  <si>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</si>
  <si>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</si>
  <si>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</si>
  <si>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</si>
  <si>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</si>
  <si>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</si>
  <si>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</si>
  <si>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</si>
  <si>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</si>
  <si>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</si>
  <si>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</si>
  <si>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</si>
  <si>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</si>
  <si>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</si>
  <si>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</si>
  <si>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</si>
  <si>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</si>
  <si>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</si>
  <si>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</si>
  <si>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</si>
  <si>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</si>
  <si>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</si>
  <si>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</si>
  <si>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</si>
  <si>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</si>
  <si>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</si>
  <si>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</si>
  <si>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</si>
  <si>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</si>
  <si>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</si>
  <si>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</si>
  <si>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</si>
  <si>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</si>
  <si>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</si>
  <si>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</si>
  <si>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</si>
  <si>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</si>
  <si>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</si>
  <si>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</si>
  <si>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</si>
  <si>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</si>
  <si>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</si>
  <si>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</si>
  <si>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</si>
  <si>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</si>
  <si>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</si>
  <si>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</si>
  <si>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</si>
  <si>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</si>
  <si>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</si>
  <si>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</si>
  <si>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</si>
  <si>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</si>
  <si>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</si>
  <si>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</si>
  <si>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</si>
  <si>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</si>
  <si>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</si>
  <si>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</si>
  <si>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</si>
  <si>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</si>
  <si>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</si>
  <si>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</si>
  <si>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</si>
  <si>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</si>
  <si>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</si>
  <si>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</si>
  <si>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</si>
  <si>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</si>
  <si>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</si>
  <si>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</si>
  <si>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</si>
  <si>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</si>
  <si>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</si>
  <si>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</si>
  <si>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</si>
  <si>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</si>
  <si>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</si>
  <si>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</si>
  <si>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</si>
  <si>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</si>
  <si>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</si>
  <si>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</si>
  <si>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</si>
  <si>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</si>
  <si>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</si>
  <si>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</si>
  <si>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</si>
  <si>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</si>
  <si>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</si>
  <si>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</si>
  <si>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</si>
  <si>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</si>
  <si>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</si>
  <si>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</si>
  <si>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</si>
  <si>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</si>
  <si>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</si>
  <si>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</si>
  <si>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</si>
  <si>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</si>
  <si>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</si>
  <si>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</si>
  <si>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</si>
  <si>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</si>
  <si>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</si>
  <si>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</si>
  <si>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</si>
  <si>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</si>
  <si>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</si>
  <si>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</si>
  <si>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</si>
  <si>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</si>
  <si>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</si>
  <si>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</si>
  <si>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</si>
  <si>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</si>
  <si>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</si>
  <si>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</si>
  <si>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</si>
  <si>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</si>
  <si>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</si>
  <si>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</si>
  <si>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</si>
  <si>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</si>
  <si>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</si>
  <si>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</si>
  <si>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</si>
  <si>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</si>
  <si>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</si>
  <si>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</si>
  <si>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</si>
  <si>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</si>
  <si>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</si>
  <si>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</si>
  <si>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</si>
  <si>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</si>
  <si>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</si>
  <si>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</si>
  <si>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</si>
  <si>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</si>
  <si>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</si>
  <si>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</si>
  <si>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</si>
  <si>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</si>
  <si>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</si>
  <si>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</si>
  <si>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</si>
  <si>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</si>
  <si>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</si>
  <si>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</si>
  <si>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</si>
  <si>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</si>
  <si>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</si>
  <si>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</si>
  <si>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</si>
  <si>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</si>
  <si>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</si>
  <si>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</si>
  <si>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</si>
  <si>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</si>
  <si>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</si>
  <si>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</si>
  <si>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</si>
  <si>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</si>
  <si>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</si>
  <si>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</si>
  <si>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</si>
  <si>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</si>
  <si>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</si>
  <si>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</si>
  <si>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</si>
  <si>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</si>
  <si>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</si>
  <si>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</si>
  <si>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</si>
  <si>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</si>
  <si>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</si>
  <si>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</si>
  <si>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</si>
  <si>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</si>
  <si>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</si>
  <si>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</si>
  <si>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</si>
  <si>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</si>
  <si>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</si>
  <si>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</si>
  <si>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</si>
  <si>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</si>
  <si>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</si>
  <si>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</si>
  <si>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</si>
  <si>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</si>
  <si>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</si>
  <si>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</si>
  <si>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</si>
  <si>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</si>
  <si>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</si>
  <si>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</si>
  <si>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</si>
  <si>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</si>
  <si>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</si>
  <si>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</si>
  <si>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</si>
  <si>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</si>
  <si>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</si>
  <si>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</si>
  <si>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</si>
  <si>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</si>
  <si>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</si>
  <si>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</si>
  <si>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</si>
  <si>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</si>
  <si>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</si>
  <si>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</si>
  <si>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</si>
  <si>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</si>
  <si>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</si>
  <si>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</si>
  <si>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</si>
  <si>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</si>
  <si>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</si>
  <si>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</si>
  <si>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</si>
  <si>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</si>
  <si>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</si>
  <si>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</si>
  <si>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</si>
  <si>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</si>
  <si>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</si>
  <si>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</si>
  <si>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</si>
  <si>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</si>
  <si>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</si>
  <si>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</si>
  <si>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</si>
  <si>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</si>
  <si>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</si>
  <si>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</si>
  <si>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</si>
  <si>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</si>
  <si>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</si>
  <si>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</si>
  <si>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</si>
  <si>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</si>
  <si>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</si>
  <si>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</si>
  <si>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</si>
  <si>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</si>
  <si>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</si>
  <si>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</si>
  <si>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</si>
  <si>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</si>
  <si>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</si>
  <si>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</si>
  <si>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</si>
  <si>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</si>
  <si>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</si>
  <si>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</si>
  <si>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</si>
  <si>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</si>
  <si>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</si>
  <si>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</si>
  <si>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</si>
  <si>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</si>
  <si>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</si>
  <si>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</si>
  <si>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</si>
  <si>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</si>
  <si>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</si>
  <si>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</si>
  <si>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</si>
  <si>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</si>
  <si>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</si>
  <si>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</si>
  <si>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</si>
  <si>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</si>
  <si>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</si>
  <si>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</si>
  <si>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</si>
  <si>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</si>
  <si>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</si>
  <si>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</si>
  <si>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</si>
  <si>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</si>
  <si>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</si>
  <si>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</si>
  <si>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</si>
  <si>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</si>
  <si>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</si>
  <si>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</si>
  <si>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</si>
  <si>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</si>
  <si>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</si>
  <si>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</si>
  <si>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</si>
  <si>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</si>
  <si>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</si>
  <si>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</si>
  <si>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</si>
  <si>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</si>
  <si>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</si>
  <si>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</si>
  <si>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</si>
  <si>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</si>
  <si>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</si>
  <si>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</si>
  <si>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</si>
  <si>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</si>
  <si>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</si>
  <si>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</si>
  <si>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</si>
  <si>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</si>
  <si>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</si>
  <si>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</si>
  <si>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</si>
  <si>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</si>
  <si>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</si>
  <si>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</si>
  <si>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</si>
  <si>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</si>
  <si>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</si>
  <si>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</si>
  <si>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</si>
  <si>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</si>
  <si>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</si>
  <si>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</si>
  <si>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</si>
  <si>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</si>
  <si>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</si>
  <si>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</si>
  <si>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</si>
  <si>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</si>
  <si>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</si>
  <si>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</si>
  <si>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</si>
  <si>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</si>
  <si>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</si>
  <si>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</si>
  <si>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</si>
  <si>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</si>
  <si>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</si>
  <si>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</si>
  <si>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</si>
  <si>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</si>
  <si>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</si>
  <si>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</si>
  <si>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</si>
  <si>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</si>
  <si>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</si>
  <si>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</si>
  <si>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</si>
  <si>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</si>
  <si>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</si>
  <si>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</si>
  <si>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</si>
  <si>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</si>
  <si>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</si>
  <si>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</si>
  <si>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</si>
  <si>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</si>
  <si>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</si>
  <si>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</si>
  <si>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</si>
  <si>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</si>
  <si>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</si>
  <si>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</si>
  <si>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</si>
  <si>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</si>
  <si>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</si>
  <si>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</si>
  <si>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</si>
  <si>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</si>
  <si>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</si>
  <si>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</si>
  <si>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</si>
  <si>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</si>
  <si>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</si>
  <si>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</si>
  <si>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</si>
  <si>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</si>
  <si>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</si>
  <si>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</si>
  <si>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</si>
  <si>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</si>
  <si>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</si>
  <si>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</si>
  <si>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</si>
  <si>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</si>
  <si>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</si>
  <si>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</si>
  <si>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</si>
  <si>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</si>
  <si>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</si>
  <si>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</si>
  <si>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</si>
  <si>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</si>
  <si>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</si>
  <si>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</si>
  <si>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</si>
  <si>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</si>
  <si>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</si>
  <si>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</si>
  <si>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</si>
  <si>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</si>
  <si>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</si>
  <si>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</si>
  <si>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</si>
  <si>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</si>
  <si>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</si>
  <si>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</si>
  <si>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</si>
  <si>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</si>
  <si>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</si>
  <si>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</si>
  <si>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</si>
  <si>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</si>
  <si>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</si>
  <si>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</si>
  <si>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</si>
  <si>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</si>
  <si>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</si>
  <si>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</si>
  <si>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</si>
  <si>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</si>
  <si>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</si>
  <si>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</si>
  <si>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</si>
  <si>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</si>
  <si>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</si>
  <si>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</si>
  <si>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</si>
  <si>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</si>
  <si>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</si>
  <si>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</si>
  <si>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</si>
  <si>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</si>
  <si>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</si>
  <si>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</si>
  <si>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</si>
  <si>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</si>
  <si>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</si>
  <si>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</si>
  <si>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</si>
  <si>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</si>
  <si>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</si>
  <si>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</si>
  <si>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</si>
  <si>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</si>
  <si>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</si>
  <si>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</si>
  <si>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</si>
  <si>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</si>
  <si>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</si>
  <si>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</si>
  <si>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</si>
  <si>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</si>
  <si>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</si>
  <si>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</si>
  <si>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</si>
  <si>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</si>
  <si>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</si>
  <si>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</si>
  <si>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</si>
  <si>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</si>
  <si>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</si>
  <si>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</si>
  <si>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</si>
  <si>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</si>
  <si>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</si>
  <si>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</si>
  <si>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</si>
  <si>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</si>
  <si>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</si>
  <si>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</si>
  <si>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</si>
  <si>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</si>
  <si>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</si>
  <si>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</si>
  <si>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</si>
  <si>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</si>
  <si>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</si>
  <si>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</si>
  <si>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</si>
  <si>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</si>
  <si>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</si>
  <si>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</si>
  <si>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</si>
  <si>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</si>
  <si>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</si>
  <si>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</si>
  <si>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</si>
  <si>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</si>
  <si>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</si>
  <si>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</si>
  <si>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</si>
  <si>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</si>
  <si>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</si>
  <si>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</si>
  <si>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</si>
  <si>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</si>
  <si>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</si>
  <si>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</si>
  <si>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</si>
  <si>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</si>
  <si>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</si>
  <si>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</si>
  <si>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</si>
  <si>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</si>
  <si>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</si>
  <si>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</si>
  <si>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</si>
  <si>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</si>
  <si>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</si>
  <si>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</si>
  <si>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</si>
  <si>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</si>
  <si>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</si>
  <si>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</si>
  <si>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</si>
  <si>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</si>
  <si>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</si>
  <si>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</si>
  <si>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</si>
  <si>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</si>
  <si>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</si>
  <si>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</si>
  <si>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</si>
  <si>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</si>
  <si>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</si>
  <si>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</si>
  <si>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</si>
  <si>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</si>
  <si>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</si>
  <si>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</si>
  <si>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</si>
  <si>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</si>
  <si>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</si>
  <si>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</si>
  <si>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</si>
  <si>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</si>
  <si>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</si>
  <si>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</si>
  <si>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</si>
  <si>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</si>
  <si>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</si>
  <si>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</si>
  <si>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</si>
  <si>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</si>
  <si>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</si>
  <si>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</si>
  <si>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</si>
  <si>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</si>
  <si>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</si>
  <si>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</si>
  <si>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</si>
  <si>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</si>
  <si>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</si>
  <si>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</si>
  <si>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</si>
  <si>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</si>
  <si>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</si>
  <si>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</si>
  <si>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</si>
  <si>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</si>
  <si>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</si>
  <si>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</si>
  <si>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</si>
  <si>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</si>
  <si>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</si>
  <si>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</si>
  <si>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</si>
  <si>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</si>
  <si>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</si>
  <si>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</si>
  <si>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</si>
  <si>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</si>
  <si>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</si>
  <si>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</si>
  <si>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</si>
  <si>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</si>
  <si>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</si>
  <si>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</si>
  <si>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</si>
  <si>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</si>
  <si>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</si>
  <si>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</si>
  <si>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</si>
  <si>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</si>
  <si>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</si>
  <si>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</si>
  <si>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</si>
  <si>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</si>
  <si>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</si>
  <si>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</si>
  <si>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</si>
  <si>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</si>
  <si>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</si>
  <si>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</si>
  <si>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</si>
  <si>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</si>
  <si>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</si>
  <si>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</si>
  <si>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</si>
  <si>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</si>
  <si>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</si>
  <si>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</si>
  <si>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</si>
  <si>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</si>
  <si>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</si>
  <si>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</si>
  <si>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</si>
  <si>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</si>
  <si>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</si>
  <si>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</si>
  <si>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</si>
  <si>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</si>
  <si>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</si>
  <si>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</si>
  <si>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</si>
  <si>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</si>
  <si>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</si>
  <si>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</si>
  <si>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</si>
  <si>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</si>
  <si>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</si>
  <si>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</si>
  <si>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</si>
  <si>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</si>
  <si>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</si>
  <si>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</si>
  <si>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</si>
  <si>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</si>
  <si>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</si>
  <si>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</si>
  <si>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</si>
  <si>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</si>
  <si>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</si>
  <si>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</si>
  <si>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</si>
  <si>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</si>
  <si>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</si>
  <si>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</si>
  <si>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</si>
  <si>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</si>
  <si>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</si>
  <si>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</si>
  <si>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</si>
  <si>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</si>
  <si>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</si>
  <si>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</si>
  <si>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</si>
  <si>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</si>
  <si>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</si>
  <si>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</si>
  <si>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</si>
  <si>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</si>
  <si>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</si>
  <si>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</si>
  <si>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</si>
  <si>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</si>
  <si>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</si>
  <si>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</si>
  <si>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</si>
  <si>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</si>
  <si>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</si>
  <si>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</si>
  <si>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</si>
  <si>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</si>
  <si>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</si>
  <si>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</si>
  <si>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</si>
  <si>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</si>
  <si>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</si>
  <si>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</si>
  <si>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</si>
  <si>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</si>
  <si>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</si>
  <si>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</si>
  <si>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</si>
  <si>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</si>
  <si>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</si>
  <si>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</si>
  <si>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</si>
  <si>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</si>
  <si>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</si>
  <si>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</si>
  <si>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</si>
  <si>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</si>
  <si>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</si>
  <si>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</si>
  <si>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</si>
  <si>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</si>
  <si>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</si>
  <si>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</si>
  <si>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</si>
  <si>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</si>
  <si>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</si>
  <si>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</si>
  <si>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</si>
  <si>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</si>
  <si>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</si>
  <si>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</si>
  <si>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</si>
  <si>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</si>
  <si>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</si>
  <si>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</si>
  <si>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</si>
  <si>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</si>
  <si>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</si>
  <si>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</si>
  <si>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</si>
  <si>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</si>
  <si>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</si>
  <si>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</si>
  <si>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</si>
  <si>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</si>
  <si>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</si>
  <si>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</si>
  <si>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</si>
  <si>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</si>
  <si>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</si>
  <si>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</si>
  <si>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</si>
  <si>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</si>
  <si>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</si>
  <si>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</si>
  <si>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</si>
  <si>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</si>
  <si>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</si>
  <si>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</si>
  <si>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</si>
  <si>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</si>
  <si>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</si>
  <si>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</si>
  <si>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</si>
  <si>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</si>
  <si>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</si>
  <si>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</si>
  <si>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</si>
  <si>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</si>
  <si>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</si>
  <si>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</si>
  <si>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</si>
  <si>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</si>
  <si>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</si>
  <si>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</si>
  <si>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</si>
  <si>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</si>
  <si>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</si>
  <si>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</si>
  <si>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</si>
  <si>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</si>
  <si>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</si>
  <si>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</si>
  <si>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</si>
  <si>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</si>
  <si>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</si>
  <si>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</si>
  <si>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</si>
  <si>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</si>
  <si>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</si>
  <si>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</si>
  <si>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</si>
  <si>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</si>
  <si>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</si>
  <si>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</si>
  <si>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</si>
  <si>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</si>
  <si>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</si>
  <si>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</si>
  <si>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</si>
  <si>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</si>
  <si>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</si>
  <si>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</si>
  <si>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</si>
  <si>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</si>
  <si>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</si>
  <si>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</si>
  <si>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</si>
  <si>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</si>
  <si>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</si>
  <si>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</si>
  <si>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</si>
  <si>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</si>
  <si>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</si>
  <si>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</si>
  <si>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</si>
  <si>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</si>
  <si>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</si>
  <si>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</si>
  <si>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</si>
  <si>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</si>
  <si>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</si>
  <si>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</si>
  <si>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</si>
  <si>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</si>
  <si>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</si>
  <si>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</si>
  <si>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</si>
  <si>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</si>
  <si>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</si>
  <si>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</si>
  <si>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</si>
  <si>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</si>
  <si>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</si>
  <si>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</si>
  <si>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</si>
  <si>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</si>
  <si>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</si>
  <si>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</si>
  <si>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</si>
  <si>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</si>
  <si>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</si>
  <si>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</si>
  <si>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</si>
  <si>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</si>
  <si>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</si>
  <si>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</si>
  <si>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</si>
  <si>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</si>
  <si>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</si>
  <si>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</si>
  <si>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</si>
  <si>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</si>
  <si>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</si>
  <si>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</si>
  <si>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</si>
  <si>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</si>
  <si>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</si>
  <si>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</si>
  <si>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</si>
  <si>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</si>
  <si>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</si>
  <si>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</si>
  <si>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</si>
  <si>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</si>
  <si>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</si>
  <si>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</si>
  <si>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</si>
  <si>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</si>
  <si>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</si>
  <si>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</si>
  <si>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</si>
  <si>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</si>
  <si>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</si>
  <si>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</si>
  <si>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</si>
  <si>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</si>
  <si>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</si>
  <si>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</si>
  <si>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</si>
  <si>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</si>
  <si>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</si>
  <si>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</si>
  <si>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</si>
  <si>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</si>
  <si>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</si>
  <si>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</si>
  <si>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</si>
  <si>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</si>
  <si>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</si>
  <si>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</si>
  <si>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</si>
  <si>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</si>
  <si>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</si>
  <si>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</si>
  <si>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</si>
  <si>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</si>
  <si>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</si>
  <si>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</si>
  <si>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</si>
  <si>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</si>
  <si>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</si>
  <si>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</si>
  <si>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</si>
  <si>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</si>
  <si>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</si>
  <si>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</si>
  <si>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</si>
  <si>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</si>
  <si>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</si>
  <si>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</si>
  <si>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</si>
  <si>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</si>
  <si>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</si>
  <si>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</si>
  <si>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</si>
  <si>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</si>
  <si>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</si>
  <si>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</si>
  <si>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</si>
  <si>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</si>
  <si>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</si>
  <si>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</si>
  <si>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</si>
  <si>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</si>
  <si>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</si>
  <si>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</si>
  <si>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</si>
  <si>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</si>
  <si>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</si>
  <si>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</si>
  <si>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</si>
  <si>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</si>
  <si>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</si>
  <si>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</si>
  <si>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</si>
  <si>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</si>
  <si>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</si>
  <si>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</si>
  <si>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</si>
  <si>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</si>
  <si>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</si>
  <si>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</si>
  <si>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</si>
  <si>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</si>
  <si>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</si>
  <si>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</si>
  <si>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</si>
  <si>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</si>
  <si>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</si>
  <si>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</si>
  <si>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</si>
  <si>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</si>
  <si>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</si>
  <si>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</si>
  <si>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</si>
  <si>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</si>
  <si>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</si>
  <si>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</si>
  <si>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</si>
  <si>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</si>
  <si>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</si>
  <si>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</si>
  <si>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</si>
  <si>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</si>
  <si>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</si>
  <si>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</si>
  <si>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</si>
  <si>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</si>
  <si>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</si>
  <si>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</si>
  <si>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</si>
  <si>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</si>
  <si>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</si>
  <si>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</si>
  <si>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</si>
  <si>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</si>
  <si>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</si>
  <si>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</si>
  <si>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</si>
  <si>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</si>
  <si>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</si>
  <si>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</si>
  <si>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</si>
  <si>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</si>
  <si>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</si>
  <si>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</si>
  <si>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</si>
  <si>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</si>
  <si>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</si>
  <si>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</si>
  <si>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</si>
  <si>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</si>
  <si>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</si>
  <si>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</si>
  <si>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</si>
  <si>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</si>
  <si>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</si>
  <si>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</si>
  <si>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</si>
  <si>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</si>
  <si>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</si>
  <si>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</si>
  <si>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</si>
  <si>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</si>
  <si>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</si>
  <si>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</si>
  <si>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</si>
  <si>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</si>
  <si>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</si>
  <si>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</si>
  <si>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</si>
  <si>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</si>
  <si>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</si>
  <si>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</si>
  <si>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</si>
  <si>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</si>
  <si>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</si>
  <si>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</si>
  <si>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</si>
  <si>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</si>
  <si>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</si>
  <si>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</si>
  <si>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</si>
  <si>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</si>
  <si>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</si>
  <si>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</si>
  <si>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</si>
  <si>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</si>
  <si>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</si>
  <si>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</si>
  <si>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</si>
  <si>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</si>
  <si>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</si>
  <si>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</si>
  <si>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</si>
  <si>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</si>
  <si>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</si>
  <si>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</si>
  <si>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</si>
  <si>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</si>
  <si>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</si>
  <si>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</si>
  <si>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</si>
  <si>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</si>
  <si>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</si>
  <si>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</si>
  <si>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</si>
  <si>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</si>
  <si>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</si>
  <si>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</si>
  <si>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</si>
  <si>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</si>
  <si>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</si>
  <si>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</si>
  <si>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</si>
  <si>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</si>
  <si>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</si>
  <si>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</si>
  <si>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</si>
  <si>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</si>
  <si>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</si>
  <si>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</si>
  <si>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</si>
  <si>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</si>
  <si>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</si>
  <si>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</si>
  <si>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</si>
  <si>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</si>
  <si>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</si>
  <si>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</si>
  <si>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</si>
  <si>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</si>
  <si>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</si>
  <si>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</si>
  <si>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</si>
  <si>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</si>
  <si>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</si>
  <si>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</si>
  <si>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</si>
  <si>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</si>
  <si>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</si>
  <si>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</si>
  <si>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</si>
  <si>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</si>
  <si>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</si>
  <si>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</si>
  <si>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</si>
  <si>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</si>
  <si>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</si>
  <si>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</si>
  <si>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</si>
  <si>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</si>
  <si>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</si>
  <si>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</si>
  <si>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</si>
  <si>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</si>
  <si>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</si>
  <si>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</si>
  <si>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</si>
  <si>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</si>
  <si>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</si>
  <si>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</si>
  <si>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</si>
  <si>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</si>
  <si>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</si>
  <si>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</si>
  <si>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</si>
  <si>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</si>
  <si>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</si>
  <si>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</si>
  <si>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</si>
  <si>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</si>
  <si>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</si>
  <si>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</si>
  <si>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</si>
  <si>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</si>
  <si>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</si>
  <si>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</si>
  <si>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</si>
  <si>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</si>
  <si>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</si>
  <si>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</si>
  <si>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</si>
  <si>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</si>
  <si>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</si>
  <si>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</si>
  <si>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</si>
  <si>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</si>
  <si>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</si>
  <si>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</si>
  <si>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</si>
  <si>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</si>
  <si>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</si>
  <si>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</si>
  <si>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</si>
  <si>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</si>
  <si>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</si>
  <si>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</si>
  <si>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</si>
  <si>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</si>
  <si>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</si>
  <si>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</si>
  <si>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</si>
  <si>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</si>
  <si>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</si>
  <si>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</si>
  <si>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</si>
  <si>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</si>
  <si>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</si>
  <si>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</si>
  <si>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</si>
  <si>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</si>
  <si>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</si>
  <si>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</si>
  <si>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</si>
  <si>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</si>
  <si>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</si>
  <si>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</si>
  <si>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</si>
  <si>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</si>
  <si>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</si>
  <si>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</si>
  <si>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</si>
  <si>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</si>
  <si>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</si>
  <si>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</si>
  <si>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</si>
  <si>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</si>
  <si>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</si>
  <si>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</si>
  <si>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</si>
  <si>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</si>
  <si>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</si>
  <si>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</si>
  <si>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</si>
  <si>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</si>
  <si>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</si>
  <si>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</si>
  <si>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</si>
  <si>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</si>
  <si>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</si>
  <si>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</si>
  <si>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</si>
  <si>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</si>
  <si>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</si>
  <si>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</si>
  <si>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</si>
  <si>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</si>
  <si>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</si>
  <si>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</si>
  <si>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</si>
  <si>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</si>
  <si>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</si>
  <si>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</si>
  <si>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</si>
  <si>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</si>
  <si>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</si>
  <si>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</si>
  <si>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</si>
  <si>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</si>
  <si>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</si>
  <si>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</si>
  <si>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</si>
  <si>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</si>
  <si>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</si>
  <si>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</si>
  <si>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</si>
  <si>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</si>
  <si>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</si>
  <si>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</si>
  <si>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</si>
  <si>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</si>
  <si>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</si>
  <si>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</si>
  <si>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</si>
  <si>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</si>
  <si>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</si>
  <si>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</si>
  <si>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</si>
  <si>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</si>
  <si>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</si>
  <si>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</si>
  <si>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</si>
  <si>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</si>
  <si>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</si>
  <si>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</si>
  <si>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</si>
  <si>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</si>
  <si>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</si>
  <si>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</si>
  <si>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</si>
  <si>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</si>
  <si>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</si>
  <si>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</si>
  <si>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</si>
  <si>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</si>
  <si>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</si>
  <si>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</si>
  <si>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</si>
  <si>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</si>
  <si>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</si>
  <si>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</si>
  <si>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</si>
  <si>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</si>
  <si>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</si>
  <si>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</si>
  <si>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</si>
  <si>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</si>
  <si>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</si>
  <si>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</si>
  <si>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</si>
  <si>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</si>
  <si>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</si>
  <si>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</si>
  <si>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</si>
  <si>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</si>
  <si>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</si>
  <si>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</si>
  <si>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</si>
  <si>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</si>
  <si>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</si>
  <si>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</si>
  <si>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</si>
  <si>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</si>
  <si>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</si>
  <si>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</si>
  <si>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</si>
  <si>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</si>
  <si>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</si>
  <si>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</si>
  <si>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</si>
  <si>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</si>
  <si>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</si>
  <si>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</si>
  <si>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</si>
  <si>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</si>
  <si>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</si>
  <si>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</si>
  <si>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</si>
  <si>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</si>
  <si>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</si>
  <si>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</si>
  <si>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</si>
  <si>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</si>
  <si>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</si>
  <si>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</si>
  <si>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</si>
  <si>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</si>
  <si>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</si>
  <si>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</si>
  <si>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</si>
  <si>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</si>
  <si>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</si>
  <si>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</si>
  <si>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</si>
  <si>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</si>
  <si>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</si>
  <si>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</si>
  <si>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</si>
  <si>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</si>
  <si>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</si>
  <si>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</si>
  <si>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</si>
  <si>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</si>
  <si>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</si>
  <si>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</si>
  <si>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</si>
  <si>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</si>
  <si>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</si>
  <si>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</si>
  <si>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</si>
  <si>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</si>
  <si>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</si>
  <si>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</si>
  <si>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</si>
  <si>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</si>
  <si>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</si>
  <si>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</si>
  <si>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</si>
  <si>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</si>
  <si>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</si>
  <si>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</si>
  <si>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</si>
  <si>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</si>
  <si>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</si>
  <si>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</si>
  <si>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</si>
  <si>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</si>
  <si>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</si>
  <si>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</si>
  <si>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</si>
  <si>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</si>
  <si>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</si>
  <si>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</si>
  <si>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</si>
  <si>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</si>
  <si>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</si>
  <si>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</si>
  <si>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</si>
  <si>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</si>
  <si>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</si>
  <si>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</si>
  <si>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</si>
  <si>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</si>
  <si>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</si>
  <si>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</si>
  <si>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</si>
  <si>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</si>
  <si>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</si>
  <si>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</si>
  <si>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</si>
  <si>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</si>
  <si>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</si>
  <si>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</si>
  <si>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</si>
  <si>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</si>
  <si>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</si>
  <si>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</si>
  <si>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</si>
  <si>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</si>
  <si>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</si>
  <si>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</si>
  <si>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</si>
  <si>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</si>
  <si>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</si>
  <si>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</si>
  <si>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</si>
  <si>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</si>
  <si>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</si>
  <si>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</si>
  <si>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</si>
  <si>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</si>
  <si>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</si>
  <si>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</si>
  <si>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</si>
  <si>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</si>
  <si>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</si>
  <si>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</si>
  <si>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</si>
  <si>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</si>
  <si>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</si>
  <si>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</si>
  <si>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</si>
  <si>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</si>
  <si>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</si>
  <si>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</si>
  <si>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</si>
  <si>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</si>
  <si>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</si>
  <si>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</si>
  <si>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</si>
  <si>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</si>
  <si>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</si>
  <si>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</si>
  <si>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</si>
  <si>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</si>
  <si>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</si>
  <si>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</si>
  <si>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</si>
  <si>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</si>
  <si>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</si>
  <si>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</si>
  <si>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</si>
  <si>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</si>
  <si>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</si>
  <si>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</si>
  <si>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</si>
  <si>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</si>
  <si>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</si>
  <si>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</si>
  <si>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</si>
  <si>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</si>
  <si>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</si>
  <si>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</si>
  <si>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</si>
  <si>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</si>
  <si>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</si>
  <si>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</si>
  <si>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</si>
  <si>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</si>
  <si>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</si>
  <si>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</si>
  <si>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</si>
  <si>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</si>
  <si>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</si>
  <si>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</si>
  <si>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</si>
  <si>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</si>
  <si>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</si>
  <si>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</si>
  <si>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</si>
  <si>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</si>
  <si>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</si>
  <si>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</si>
  <si>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</si>
  <si>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</si>
  <si>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</si>
  <si>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</si>
  <si>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</si>
  <si>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</si>
  <si>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</si>
  <si>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</si>
  <si>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</si>
  <si>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</si>
  <si>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</si>
  <si>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</si>
  <si>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</si>
  <si>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</si>
  <si>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</si>
  <si>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</si>
  <si>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</si>
  <si>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</si>
  <si>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</si>
  <si>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</si>
  <si>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</si>
  <si>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</si>
  <si>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</si>
  <si>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</si>
  <si>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</si>
  <si>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</si>
  <si>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</si>
  <si>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</si>
  <si>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</si>
  <si>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</si>
  <si>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</si>
  <si>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</si>
  <si>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</si>
  <si>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</si>
  <si>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</si>
  <si>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</si>
  <si>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</si>
  <si>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</si>
  <si>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</si>
  <si>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</si>
  <si>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</si>
  <si>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</si>
  <si>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</si>
  <si>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</si>
  <si>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</si>
  <si>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</si>
  <si>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</si>
  <si>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</si>
  <si>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</si>
  <si>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</si>
  <si>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</si>
  <si>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</si>
  <si>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</si>
  <si>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</si>
  <si>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</si>
  <si>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</si>
  <si>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</si>
  <si>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</si>
  <si>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</si>
  <si>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</si>
  <si>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</si>
  <si>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</si>
  <si>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</si>
  <si>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</si>
  <si>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</si>
  <si>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</si>
  <si>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</si>
  <si>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</si>
  <si>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</si>
  <si>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</si>
  <si>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</si>
  <si>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</si>
  <si>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</si>
  <si>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</si>
  <si>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</si>
  <si>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</si>
  <si>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</si>
  <si>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</si>
  <si>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</si>
  <si>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</si>
  <si>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</si>
  <si>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</si>
  <si>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</si>
  <si>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</si>
  <si>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</si>
  <si>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</si>
  <si>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</si>
  <si>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</si>
  <si>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</si>
  <si>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</si>
  <si>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</si>
  <si>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</si>
  <si>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</si>
  <si>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</si>
  <si>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</si>
  <si>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</si>
  <si>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</si>
  <si>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</si>
  <si>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</si>
  <si>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</si>
  <si>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</si>
  <si>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</si>
  <si>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</si>
  <si>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</si>
  <si>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</si>
  <si>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</si>
  <si>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</si>
  <si>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</si>
  <si>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</si>
  <si>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</si>
  <si>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</si>
  <si>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</si>
  <si>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</si>
  <si>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</si>
  <si>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</si>
  <si>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</si>
  <si>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</si>
  <si>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</si>
  <si>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</si>
  <si>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</si>
  <si>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</si>
  <si>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</si>
  <si>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</si>
  <si>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</si>
  <si>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</si>
  <si>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</si>
  <si>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</si>
  <si>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</si>
  <si>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</si>
  <si>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</si>
  <si>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</si>
  <si>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</si>
  <si>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</si>
  <si>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</si>
  <si>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</si>
  <si>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</si>
  <si>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</si>
  <si>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</si>
  <si>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</si>
  <si>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</si>
  <si>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</si>
  <si>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</si>
  <si>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</si>
  <si>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</si>
  <si>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</si>
  <si>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</si>
  <si>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</si>
  <si>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</si>
  <si>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</si>
  <si>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</si>
  <si>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</si>
  <si>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</si>
  <si>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</si>
  <si>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</si>
  <si>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</si>
  <si>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</si>
  <si>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</si>
  <si>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</si>
  <si>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</si>
  <si>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</si>
  <si>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</si>
  <si>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</si>
  <si>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</si>
  <si>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</si>
  <si>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</si>
  <si>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</si>
  <si>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</si>
  <si>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</si>
  <si>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</si>
  <si>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</si>
  <si>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</si>
  <si>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</si>
  <si>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</si>
  <si>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</si>
  <si>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</si>
  <si>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</si>
  <si>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</si>
  <si>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</si>
  <si>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</si>
  <si>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</si>
  <si>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</si>
  <si>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</si>
  <si>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</si>
  <si>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</si>
  <si>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</si>
  <si>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</si>
  <si>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</si>
  <si>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</si>
  <si>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</si>
  <si>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</si>
  <si>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</si>
  <si>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</si>
  <si>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</si>
  <si>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</si>
  <si>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</si>
  <si>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</si>
  <si>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</si>
  <si>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</si>
  <si>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</si>
  <si>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</si>
  <si>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</si>
  <si>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</si>
  <si>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</si>
  <si>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</si>
  <si>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</si>
  <si>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</si>
  <si>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</si>
  <si>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</si>
  <si>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</si>
  <si>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</si>
  <si>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</si>
  <si>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</si>
  <si>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</si>
  <si>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</si>
  <si>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</si>
  <si>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</si>
  <si>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</si>
  <si>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</si>
  <si>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</si>
  <si>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</si>
  <si>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</si>
  <si>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</si>
  <si>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</si>
  <si>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</si>
  <si>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</si>
  <si>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</si>
  <si>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</si>
  <si>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</si>
  <si>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</si>
  <si>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</si>
  <si>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</si>
  <si>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</si>
  <si>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</si>
  <si>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</si>
  <si>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</si>
  <si>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</si>
  <si>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</si>
  <si>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</si>
  <si>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</si>
  <si>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</si>
  <si>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</si>
  <si>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</si>
  <si>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</si>
  <si>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</si>
  <si>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</si>
  <si>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</si>
  <si>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</si>
  <si>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</si>
  <si>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</si>
  <si>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</si>
  <si>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</si>
  <si>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</si>
  <si>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</si>
  <si>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</si>
  <si>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</si>
  <si>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</si>
  <si>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</si>
  <si>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</si>
  <si>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</si>
  <si>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</si>
  <si>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</si>
  <si>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</si>
  <si>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</si>
  <si>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</si>
  <si>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</si>
  <si>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</si>
  <si>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</si>
  <si>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</si>
  <si>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</si>
  <si>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</si>
  <si>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</si>
  <si>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</si>
  <si>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</si>
  <si>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</si>
  <si>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</si>
  <si>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</si>
  <si>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</si>
  <si>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</si>
  <si>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</si>
  <si>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</si>
  <si>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</si>
  <si>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</si>
  <si>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</si>
  <si>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</si>
  <si>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</si>
  <si>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</si>
  <si>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</si>
  <si>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</si>
  <si>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</si>
  <si>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</si>
  <si>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</si>
  <si>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</si>
  <si>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</si>
  <si>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</si>
  <si>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</si>
  <si>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</si>
  <si>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</si>
  <si>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</si>
  <si>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</si>
  <si>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</si>
  <si>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</si>
  <si>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</si>
  <si>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</si>
  <si>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</si>
  <si>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</si>
  <si>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</si>
  <si>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</si>
  <si>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</si>
  <si>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</si>
  <si>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</si>
  <si>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</si>
  <si>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</si>
  <si>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</si>
  <si>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</si>
  <si>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</si>
  <si>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</si>
  <si>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</si>
  <si>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</si>
  <si>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</si>
  <si>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</si>
  <si>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</si>
  <si>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</si>
  <si>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</si>
  <si>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</si>
  <si>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</si>
  <si>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</si>
  <si>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</si>
  <si>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</si>
  <si>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</si>
  <si>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</si>
  <si>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</si>
  <si>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</si>
  <si>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</si>
  <si>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</si>
  <si>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</si>
  <si>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</si>
  <si>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</si>
  <si>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</si>
  <si>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</si>
  <si>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</si>
  <si>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</si>
  <si>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</si>
  <si>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</si>
  <si>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</si>
  <si>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</si>
  <si>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</si>
  <si>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</si>
  <si>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</si>
  <si>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</si>
  <si>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</si>
  <si>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</si>
  <si>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</si>
  <si>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</si>
  <si>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</si>
  <si>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</si>
  <si>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</si>
  <si>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</si>
  <si>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</si>
  <si>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</si>
  <si>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</si>
  <si>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</si>
  <si>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</si>
  <si>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</si>
  <si>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</si>
  <si>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</si>
  <si>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</si>
  <si>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</si>
  <si>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</si>
  <si>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</si>
  <si>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</si>
  <si>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</si>
  <si>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</si>
  <si>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</si>
  <si>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</si>
  <si>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</si>
  <si>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</si>
  <si>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</si>
  <si>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</si>
  <si>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</si>
  <si>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</si>
  <si>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</si>
  <si>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</si>
  <si>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</si>
  <si>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</si>
  <si>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</si>
  <si>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</si>
  <si>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</si>
  <si>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</si>
  <si>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</si>
  <si>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</si>
  <si>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</si>
  <si>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</si>
  <si>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</si>
  <si>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</si>
  <si>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</si>
  <si>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</si>
  <si>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</si>
  <si>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</si>
  <si>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</si>
  <si>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</si>
  <si>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</si>
  <si>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</si>
  <si>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</si>
  <si>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</si>
  <si>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</si>
  <si>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</si>
  <si>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</si>
  <si>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</si>
  <si>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</si>
  <si>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</si>
  <si>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</si>
  <si>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</si>
  <si>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</si>
  <si>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</si>
  <si>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</si>
  <si>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</si>
  <si>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</si>
  <si>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</si>
  <si>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</si>
  <si>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</si>
  <si>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</si>
  <si>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</si>
  <si>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</si>
  <si>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</si>
  <si>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</si>
  <si>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</si>
  <si>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</si>
  <si>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</si>
  <si>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</si>
  <si>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</si>
  <si>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</si>
  <si>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</si>
  <si>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</si>
  <si>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</si>
  <si>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</si>
  <si>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</si>
  <si>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</si>
  <si>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</si>
  <si>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</si>
  <si>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</si>
  <si>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</si>
  <si>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</si>
  <si>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</si>
  <si>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</si>
  <si>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</si>
  <si>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</si>
  <si>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</si>
  <si>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</si>
  <si>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</si>
  <si>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</si>
  <si>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</si>
  <si>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</si>
  <si>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</si>
  <si>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</si>
  <si>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</si>
  <si>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</si>
  <si>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</si>
  <si>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</si>
  <si>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</si>
  <si>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</si>
  <si>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</si>
  <si>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</si>
  <si>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</si>
  <si>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</si>
  <si>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</si>
  <si>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</si>
  <si>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</si>
  <si>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</si>
  <si>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</si>
  <si>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</si>
  <si>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</si>
  <si>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</si>
  <si>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</si>
  <si>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</si>
  <si>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</si>
  <si>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</si>
  <si>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</si>
  <si>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</si>
  <si>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</si>
  <si>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</si>
  <si>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</si>
  <si>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</si>
  <si>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</si>
  <si>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</si>
  <si>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</si>
  <si>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</si>
  <si>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</si>
  <si>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</si>
  <si>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</si>
  <si>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</si>
  <si>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</si>
  <si>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</si>
  <si>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</si>
  <si>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</si>
  <si>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</si>
  <si>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</si>
  <si>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</si>
  <si>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</si>
  <si>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</si>
  <si>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</si>
  <si>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</si>
  <si>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</si>
  <si>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</si>
  <si>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</si>
  <si>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</si>
  <si>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</si>
  <si>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</si>
  <si>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</si>
  <si>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</si>
  <si>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</si>
  <si>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</si>
  <si>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</si>
  <si>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</si>
  <si>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</si>
  <si>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</si>
  <si>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</si>
  <si>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</si>
  <si>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</si>
  <si>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</si>
  <si>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</si>
  <si>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</si>
  <si>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</si>
  <si>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</si>
  <si>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</si>
  <si>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</si>
  <si>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</si>
  <si>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</si>
  <si>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</si>
  <si>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</si>
  <si>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</si>
  <si>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</si>
  <si>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</si>
  <si>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</si>
  <si>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</si>
  <si>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</si>
  <si>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</si>
  <si>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</si>
  <si>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</si>
  <si>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</si>
  <si>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</si>
  <si>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</si>
  <si>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</si>
  <si>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</si>
  <si>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</si>
  <si>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</si>
  <si>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</si>
  <si>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</si>
  <si>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</si>
  <si>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</si>
  <si>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</si>
  <si>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</si>
  <si>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</si>
  <si>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</si>
  <si>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</si>
  <si>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</si>
  <si>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</si>
  <si>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</si>
  <si>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</si>
  <si>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</si>
  <si>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</si>
  <si>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</si>
  <si>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</si>
  <si>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</si>
  <si>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</si>
  <si>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</si>
  <si>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</si>
  <si>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</si>
  <si>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</si>
  <si>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</si>
  <si>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</si>
  <si>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</si>
  <si>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</si>
  <si>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</si>
  <si>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</si>
  <si>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</si>
  <si>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</si>
  <si>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</si>
  <si>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</si>
  <si>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</si>
  <si>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</si>
  <si>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</si>
  <si>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</si>
  <si>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</si>
  <si>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</si>
  <si>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</si>
  <si>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</si>
  <si>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</si>
  <si>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</si>
  <si>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</si>
  <si>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</si>
  <si>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</si>
  <si>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</si>
  <si>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</si>
  <si>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</si>
  <si>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</si>
  <si>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</si>
  <si>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</si>
  <si>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</si>
  <si>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</si>
  <si>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</si>
  <si>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</si>
  <si>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</si>
  <si>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</si>
  <si>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</si>
  <si>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</si>
  <si>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</si>
  <si>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</si>
  <si>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</si>
  <si>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</si>
  <si>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</si>
  <si>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</si>
  <si>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</si>
  <si>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</si>
  <si>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</si>
  <si>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</si>
  <si>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</si>
  <si>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</si>
  <si>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</si>
  <si>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</si>
  <si>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</si>
  <si>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</si>
  <si>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</si>
  <si>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</si>
  <si>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</si>
  <si>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</si>
  <si>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</si>
  <si>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</si>
  <si>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</si>
  <si>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</si>
  <si>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</si>
  <si>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</si>
  <si>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</si>
  <si>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</si>
  <si>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</si>
  <si>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</si>
  <si>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</si>
  <si>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</si>
  <si>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</si>
  <si>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</si>
  <si>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</si>
  <si>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</si>
  <si>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</si>
  <si>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</si>
  <si>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</si>
  <si>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</si>
  <si>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</si>
  <si>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</si>
  <si>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</si>
  <si>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</si>
  <si>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</si>
  <si>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</si>
  <si>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</si>
  <si>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</si>
  <si>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</si>
  <si>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</si>
  <si>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</si>
  <si>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</si>
  <si>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</si>
  <si>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</si>
  <si>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</si>
  <si>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</si>
  <si>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</si>
  <si>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</si>
  <si>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</si>
  <si>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</si>
  <si>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</si>
  <si>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</si>
  <si>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</si>
  <si>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</si>
  <si>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</si>
  <si>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</si>
  <si>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</si>
  <si>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</si>
  <si>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</si>
  <si>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</si>
  <si>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</si>
  <si>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</si>
  <si>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</si>
  <si>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</si>
  <si>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</si>
  <si>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</si>
  <si>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</si>
  <si>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</si>
  <si>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</si>
  <si>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</si>
  <si>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</si>
  <si>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</si>
  <si>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</si>
  <si>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</si>
  <si>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</si>
  <si>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</si>
  <si>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</si>
  <si>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</si>
  <si>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</si>
  <si>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</si>
  <si>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</si>
  <si>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</si>
  <si>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</si>
  <si>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</si>
  <si>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</si>
  <si>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</si>
  <si>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</si>
  <si>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</si>
  <si>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</si>
  <si>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</si>
  <si>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</si>
  <si>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</si>
  <si>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</si>
  <si>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</si>
  <si>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</si>
  <si>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</si>
  <si>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</si>
  <si>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</si>
  <si>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</si>
  <si>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</si>
  <si>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</si>
  <si>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</si>
  <si>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</si>
  <si>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</si>
  <si>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</si>
  <si>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</si>
  <si>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</si>
  <si>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</si>
  <si>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</si>
  <si>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</si>
  <si>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</si>
  <si>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</si>
  <si>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</si>
  <si>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</si>
  <si>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</si>
  <si>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</si>
  <si>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</si>
  <si>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</si>
  <si>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</si>
  <si>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</si>
  <si>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</si>
  <si>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</si>
  <si>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</si>
  <si>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</si>
  <si>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</si>
  <si>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</si>
  <si>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</si>
  <si>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</si>
  <si>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</si>
  <si>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</si>
  <si>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</si>
  <si>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</si>
  <si>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</si>
  <si>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</si>
  <si>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</si>
  <si>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</si>
  <si>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</si>
  <si>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</si>
  <si>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</si>
  <si>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</si>
  <si>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</si>
  <si>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</si>
  <si>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</si>
  <si>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</si>
  <si>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</si>
  <si>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</si>
  <si>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</si>
  <si>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</si>
  <si>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</si>
  <si>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</si>
  <si>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</si>
  <si>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</si>
  <si>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</si>
  <si>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</si>
  <si>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</si>
  <si>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</si>
  <si>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</si>
  <si>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</si>
  <si>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</si>
  <si>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</si>
  <si>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</si>
  <si>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</si>
  <si>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</si>
  <si>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</si>
  <si>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</si>
  <si>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</si>
  <si>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</si>
  <si>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</si>
  <si>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</si>
  <si>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</si>
  <si>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</si>
  <si>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</si>
  <si>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</si>
  <si>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</si>
  <si>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</si>
  <si>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</si>
  <si>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</si>
  <si>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</si>
  <si>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</si>
  <si>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</si>
  <si>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</si>
  <si>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</si>
  <si>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</si>
  <si>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</si>
  <si>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</si>
  <si>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</si>
  <si>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</si>
  <si>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</si>
  <si>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</si>
  <si>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</si>
  <si>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</si>
  <si>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</si>
  <si>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</si>
  <si>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</si>
  <si>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</si>
  <si>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</si>
  <si>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</si>
  <si>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</si>
  <si>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</si>
  <si>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</si>
  <si>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</si>
  <si>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</si>
  <si>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</si>
  <si>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</si>
  <si>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</si>
  <si>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</si>
  <si>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</si>
  <si>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</si>
  <si>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</si>
  <si>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</si>
  <si>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</si>
  <si>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</si>
  <si>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</si>
  <si>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</si>
  <si>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</si>
  <si>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</si>
  <si>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</si>
  <si>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</si>
  <si>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</si>
  <si>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</si>
  <si>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</si>
  <si>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</si>
  <si>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</si>
  <si>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</si>
  <si>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</si>
  <si>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</si>
  <si>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</si>
  <si>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</si>
  <si>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</si>
  <si>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</si>
  <si>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</si>
  <si>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</si>
  <si>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</si>
  <si>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</si>
  <si>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</si>
  <si>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</si>
  <si>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</si>
  <si>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</si>
  <si>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</si>
  <si>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</si>
  <si>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</si>
  <si>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</si>
  <si>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</si>
  <si>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</si>
  <si>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</si>
  <si>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</si>
  <si>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</si>
  <si>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</si>
  <si>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</si>
  <si>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</si>
  <si>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</si>
  <si>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</si>
  <si>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</si>
  <si>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</si>
  <si>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</si>
  <si>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</si>
  <si>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</si>
  <si>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</si>
  <si>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</si>
  <si>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</si>
  <si>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</si>
  <si>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</si>
  <si>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</si>
  <si>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</si>
  <si>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</si>
  <si>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</si>
  <si>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</si>
  <si>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</si>
  <si>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</si>
  <si>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</si>
  <si>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</si>
  <si>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</si>
  <si>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</si>
  <si>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</si>
  <si>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</si>
  <si>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</si>
  <si>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</si>
  <si>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</si>
  <si>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</si>
  <si>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</si>
  <si>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</si>
  <si>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</si>
  <si>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</si>
  <si>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</si>
  <si>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</si>
  <si>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</si>
  <si>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</si>
  <si>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</si>
  <si>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</si>
  <si>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</si>
  <si>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</si>
  <si>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</si>
  <si>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</si>
  <si>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</si>
  <si>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</si>
  <si>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</si>
  <si>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</si>
  <si>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</si>
  <si>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</si>
  <si>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</si>
  <si>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</si>
  <si>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</si>
  <si>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</si>
  <si>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</si>
  <si>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</si>
  <si>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</si>
  <si>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</si>
  <si>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</si>
  <si>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</si>
  <si>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</si>
  <si>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</si>
  <si>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</si>
  <si>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</si>
  <si>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</si>
  <si>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</si>
  <si>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</si>
  <si>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</si>
  <si>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</si>
  <si>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</si>
  <si>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</si>
  <si>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</si>
  <si>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</si>
  <si>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</si>
  <si>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</si>
  <si>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</si>
  <si>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</si>
  <si>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</si>
  <si>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</si>
  <si>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</si>
  <si>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</si>
  <si>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</si>
  <si>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</si>
  <si>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</si>
  <si>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</si>
  <si>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</si>
  <si>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</si>
  <si>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</si>
  <si>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</si>
  <si>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</si>
  <si>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</si>
  <si>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</si>
  <si>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</si>
  <si>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</si>
  <si>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</si>
  <si>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</si>
  <si>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</si>
  <si>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</si>
  <si>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</si>
  <si>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</si>
  <si>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</si>
  <si>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</si>
  <si>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</si>
  <si>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</si>
  <si>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</si>
  <si>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</si>
  <si>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</si>
  <si>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</si>
  <si>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</si>
  <si>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</si>
  <si>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</si>
  <si>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</si>
  <si>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</si>
  <si>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</si>
  <si>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</si>
  <si>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</si>
  <si>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</si>
  <si>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</si>
  <si>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</si>
  <si>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</si>
  <si>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</si>
  <si>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</si>
  <si>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</si>
  <si>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</si>
  <si>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</si>
  <si>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</si>
  <si>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</si>
  <si>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</si>
  <si>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</si>
  <si>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</si>
  <si>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</si>
  <si>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</si>
  <si>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</si>
  <si>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</si>
  <si>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</si>
  <si>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</si>
  <si>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</si>
  <si>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</si>
  <si>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</si>
  <si>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</si>
  <si>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</si>
  <si>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</si>
  <si>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</si>
  <si>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</si>
  <si>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</si>
  <si>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</si>
  <si>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</si>
  <si>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</si>
  <si>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</si>
  <si>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</si>
  <si>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</si>
  <si>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</si>
  <si>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</si>
  <si>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</si>
  <si>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</si>
  <si>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</si>
  <si>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</si>
  <si>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</si>
  <si>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</si>
  <si>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</si>
  <si>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</si>
  <si>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</si>
  <si>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</si>
  <si>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</si>
  <si>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</si>
  <si>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</si>
  <si>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</si>
  <si>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</si>
  <si>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</si>
  <si>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</si>
  <si>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</si>
  <si>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</si>
  <si>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</si>
  <si>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</si>
  <si>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</si>
  <si>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</si>
  <si>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</si>
  <si>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</si>
  <si>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</si>
  <si>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</si>
  <si>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</si>
  <si>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</si>
  <si>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</si>
  <si>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</si>
  <si>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</si>
  <si>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</si>
  <si>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</si>
  <si>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</si>
  <si>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</si>
  <si>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</si>
  <si>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</si>
  <si>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</si>
  <si>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</si>
  <si>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</si>
  <si>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</si>
  <si>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</si>
  <si>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</si>
  <si>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</si>
  <si>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</si>
  <si>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</si>
  <si>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</si>
  <si>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</si>
  <si>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</si>
  <si>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</si>
  <si>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</si>
  <si>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</si>
  <si>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</si>
  <si>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</si>
  <si>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</si>
  <si>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</si>
  <si>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</si>
  <si>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</si>
  <si>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</si>
  <si>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</si>
  <si>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</si>
  <si>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</si>
  <si>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</si>
  <si>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</si>
  <si>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</si>
  <si>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</si>
  <si>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</si>
  <si>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</si>
  <si>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</si>
  <si>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</si>
  <si>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</si>
  <si>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</si>
  <si>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</si>
  <si>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</si>
  <si>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</si>
  <si>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</si>
  <si>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</si>
  <si>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</si>
  <si>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</si>
  <si>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</si>
  <si>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</si>
  <si>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</si>
  <si>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</si>
  <si>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</si>
  <si>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</si>
  <si>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</si>
  <si>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</si>
  <si>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</si>
  <si>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</si>
  <si>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</si>
  <si>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</si>
  <si>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</si>
  <si>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</si>
  <si>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</si>
  <si>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</si>
  <si>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</si>
  <si>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</si>
  <si>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</si>
  <si>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</si>
  <si>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</si>
  <si>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</si>
  <si>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</si>
  <si>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</si>
  <si>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</si>
  <si>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</si>
  <si>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</si>
  <si>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</si>
  <si>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</si>
  <si>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</si>
  <si>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</si>
  <si>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</si>
  <si>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</si>
  <si>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</si>
  <si>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</si>
  <si>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</si>
  <si>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</si>
  <si>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</si>
  <si>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</si>
  <si>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</si>
  <si>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</si>
  <si>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</si>
  <si>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</si>
  <si>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</si>
  <si>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</si>
  <si>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</si>
  <si>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</si>
  <si>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</si>
  <si>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</si>
  <si>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</si>
  <si>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</si>
  <si>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</si>
  <si>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</si>
  <si>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</si>
  <si>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</si>
  <si>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</si>
  <si>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</si>
  <si>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</si>
  <si>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</si>
  <si>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</si>
  <si>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</si>
  <si>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</si>
  <si>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</si>
  <si>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</si>
  <si>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</si>
  <si>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</si>
  <si>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</si>
  <si>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</si>
  <si>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</si>
  <si>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</si>
  <si>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</si>
  <si>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</si>
  <si>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</si>
  <si>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</si>
  <si>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</si>
  <si>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</si>
  <si>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</si>
  <si>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</si>
  <si>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</si>
  <si>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</si>
  <si>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</si>
  <si>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</si>
  <si>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</si>
  <si>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</si>
  <si>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</si>
  <si>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</si>
  <si>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</si>
  <si>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</si>
  <si>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</si>
  <si>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</si>
  <si>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</si>
  <si>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</si>
  <si>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</si>
  <si>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</si>
  <si>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</si>
  <si>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</si>
  <si>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</si>
  <si>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</si>
  <si>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</si>
  <si>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</si>
  <si>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</si>
  <si>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</si>
  <si>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</si>
  <si>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</si>
  <si>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</si>
  <si>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</si>
  <si>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</si>
  <si>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</si>
  <si>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</si>
  <si>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</si>
  <si>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</si>
  <si>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</si>
  <si>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</si>
  <si>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</si>
  <si>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</si>
  <si>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</si>
  <si>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</si>
  <si>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</si>
  <si>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</si>
  <si>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</si>
  <si>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</si>
  <si>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</si>
  <si>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</si>
  <si>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</si>
  <si>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</si>
  <si>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</si>
  <si>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</si>
  <si>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</si>
  <si>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</si>
  <si>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</si>
  <si>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</si>
  <si>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</si>
  <si>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</si>
  <si>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</si>
  <si>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</si>
  <si>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</si>
  <si>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</si>
  <si>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</si>
  <si>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</si>
  <si>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</si>
  <si>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</si>
  <si>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</si>
  <si>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</si>
  <si>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</si>
  <si>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</si>
  <si>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</si>
  <si>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</si>
  <si>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</si>
  <si>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</si>
  <si>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</si>
  <si>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</si>
  <si>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</si>
  <si>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</si>
  <si>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</si>
  <si>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</si>
  <si>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</si>
  <si>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</si>
  <si>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</si>
  <si>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</si>
  <si>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</si>
  <si>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</si>
  <si>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</si>
  <si>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</si>
  <si>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</si>
  <si>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</si>
  <si>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</si>
  <si>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</si>
  <si>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</si>
  <si>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</si>
  <si>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</si>
  <si>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</si>
  <si>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</si>
  <si>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</si>
  <si>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</si>
  <si>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</si>
  <si>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</si>
  <si>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</si>
  <si>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</si>
  <si>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</si>
  <si>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</si>
  <si>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</si>
  <si>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</si>
  <si>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</si>
  <si>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</si>
  <si>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</si>
  <si>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</si>
  <si>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</si>
  <si>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</si>
  <si>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</si>
  <si>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</si>
  <si>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</si>
  <si>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</si>
  <si>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</si>
  <si>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</si>
  <si>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</si>
  <si>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</si>
  <si>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</si>
  <si>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</si>
  <si>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</si>
  <si>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</si>
  <si>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</si>
  <si>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</si>
  <si>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</si>
  <si>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</si>
  <si>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</si>
  <si>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</si>
  <si>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</si>
  <si>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</si>
  <si>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</si>
  <si>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</si>
  <si>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</si>
  <si>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</si>
  <si>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</si>
  <si>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</si>
  <si>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</si>
  <si>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</si>
  <si>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</si>
  <si>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</si>
  <si>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</si>
  <si>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</si>
  <si>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</si>
  <si>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</si>
  <si>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</si>
  <si>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</si>
  <si>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</si>
  <si>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</si>
  <si>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</si>
  <si>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</si>
  <si>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</si>
  <si>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</si>
  <si>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</si>
  <si>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</si>
  <si>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</si>
  <si>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</si>
  <si>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</si>
  <si>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</si>
  <si>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</si>
  <si>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</si>
  <si>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</si>
  <si>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</si>
  <si>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</si>
  <si>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</si>
  <si>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</si>
  <si>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</si>
  <si>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</si>
  <si>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</si>
  <si>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</si>
  <si>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</si>
  <si>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</si>
  <si>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</si>
  <si>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</si>
  <si>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</si>
  <si>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</si>
  <si>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</si>
  <si>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</si>
  <si>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</si>
  <si>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</si>
  <si>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</si>
  <si>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</si>
  <si>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</si>
  <si>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</si>
  <si>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</si>
  <si>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</si>
  <si>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</si>
  <si>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</si>
  <si>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</si>
  <si>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</si>
  <si>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</si>
  <si>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</si>
  <si>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</si>
  <si>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</si>
  <si>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</si>
  <si>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</si>
  <si>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</si>
  <si>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</si>
  <si>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</si>
  <si>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</si>
  <si>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</si>
  <si>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</si>
  <si>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</si>
  <si>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</si>
  <si>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</si>
  <si>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</si>
  <si>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</si>
  <si>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</si>
  <si>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</si>
  <si>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</si>
  <si>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</si>
  <si>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</si>
  <si>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</si>
  <si>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</si>
  <si>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</si>
  <si>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</si>
  <si>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</si>
  <si>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</si>
  <si>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</si>
  <si>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</si>
  <si>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</si>
  <si>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</si>
  <si>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</si>
  <si>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</si>
  <si>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</si>
  <si>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</si>
  <si>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</si>
  <si>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</si>
  <si>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</si>
  <si>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</si>
  <si>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</si>
  <si>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</si>
  <si>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</si>
  <si>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</si>
  <si>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</si>
  <si>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</si>
  <si>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</si>
  <si>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</si>
  <si>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</si>
  <si>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</si>
  <si>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</si>
  <si>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</si>
  <si>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</si>
  <si>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</si>
  <si>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</si>
  <si>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</si>
  <si>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</si>
  <si>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</si>
  <si>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</si>
  <si>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</si>
  <si>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</si>
  <si>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</si>
  <si>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</si>
  <si>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</si>
  <si>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</si>
  <si>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</si>
  <si>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</si>
  <si>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</si>
  <si>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</si>
  <si>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</si>
  <si>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</si>
  <si>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</si>
  <si>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</si>
  <si>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</si>
  <si>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</si>
  <si>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</si>
  <si>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</si>
  <si>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</si>
  <si>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</si>
  <si>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</si>
  <si>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</si>
  <si>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</si>
  <si>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</si>
  <si>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</si>
  <si>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</si>
  <si>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</si>
  <si>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</si>
  <si>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</si>
  <si>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</si>
  <si>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</si>
  <si>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</si>
  <si>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</si>
  <si>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</si>
  <si>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</si>
  <si>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</si>
  <si>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</si>
  <si>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</si>
  <si>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</si>
  <si>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</si>
  <si>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</si>
  <si>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</si>
  <si>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</si>
  <si>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</si>
  <si>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</si>
  <si>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</si>
  <si>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</si>
  <si>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</si>
  <si>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</si>
  <si>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</si>
  <si>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</si>
  <si>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</si>
  <si>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</si>
  <si>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</si>
  <si>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</si>
  <si>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</si>
  <si>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</si>
  <si>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</si>
  <si>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</si>
  <si>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</si>
  <si>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</si>
  <si>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</si>
  <si>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</si>
  <si>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</si>
  <si>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</si>
  <si>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</si>
  <si>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</si>
  <si>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</si>
  <si>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</si>
  <si>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</si>
  <si>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</si>
  <si>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</si>
  <si>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</si>
  <si>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</si>
  <si>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</si>
  <si>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</si>
  <si>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</si>
  <si>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</si>
  <si>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</si>
  <si>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</si>
  <si>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</si>
  <si>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</si>
  <si>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</si>
  <si>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</si>
  <si>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</si>
  <si>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</si>
  <si>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</si>
  <si>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</si>
  <si>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</si>
  <si>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</si>
  <si>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</si>
  <si>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</si>
  <si>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</si>
  <si>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</si>
  <si>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</si>
  <si>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</si>
  <si>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</si>
  <si>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</si>
  <si>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</si>
  <si>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</si>
  <si>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</si>
  <si>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</si>
  <si>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</si>
  <si>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</si>
  <si>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</si>
  <si>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</si>
  <si>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</si>
  <si>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</si>
  <si>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</si>
  <si>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</si>
  <si>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</si>
  <si>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</si>
  <si>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</si>
  <si>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</si>
  <si>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</si>
  <si>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</si>
  <si>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</si>
  <si>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</si>
  <si>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</si>
  <si>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</si>
  <si>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</si>
  <si>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</si>
  <si>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</si>
  <si>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</si>
  <si>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</si>
  <si>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</si>
  <si>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</si>
  <si>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</si>
  <si>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</si>
  <si>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</si>
  <si>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</si>
  <si>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</si>
  <si>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</si>
  <si>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</si>
  <si>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</si>
  <si>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</si>
  <si>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</si>
  <si>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</si>
  <si>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</si>
  <si>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</si>
  <si>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</si>
  <si>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</si>
  <si>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</si>
  <si>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</si>
  <si>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</si>
  <si>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</si>
  <si>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</si>
  <si>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</si>
  <si>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</si>
  <si>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</si>
  <si>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</si>
  <si>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</si>
  <si>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</si>
  <si>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</si>
  <si>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</si>
  <si>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</si>
  <si>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</si>
  <si>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</si>
  <si>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</si>
  <si>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</si>
  <si>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</si>
  <si>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</si>
  <si>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</si>
  <si>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</si>
  <si>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</si>
  <si>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</si>
  <si>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</si>
  <si>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</si>
  <si>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</si>
  <si>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</si>
  <si>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</si>
  <si>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</si>
  <si>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</si>
  <si>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</si>
  <si>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</si>
  <si>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</si>
  <si>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</si>
  <si>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</si>
  <si>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</si>
  <si>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</si>
  <si>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</si>
  <si>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</si>
  <si>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</si>
  <si>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</si>
  <si>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</si>
  <si>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</si>
  <si>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</si>
  <si>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</si>
  <si>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</si>
  <si>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</si>
  <si>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</si>
  <si>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</si>
  <si>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</si>
  <si>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</si>
  <si>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</si>
  <si>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</si>
  <si>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</si>
  <si>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</si>
  <si>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</si>
  <si>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</si>
  <si>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</si>
  <si>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</si>
  <si>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</si>
  <si>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</si>
  <si>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</si>
  <si>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</si>
  <si>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</si>
  <si>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</si>
  <si>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</si>
  <si>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</si>
  <si>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</si>
  <si>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</si>
  <si>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</si>
  <si>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</si>
  <si>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</si>
  <si>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</si>
  <si>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</si>
  <si>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</si>
  <si>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</si>
  <si>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</si>
  <si>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</si>
  <si>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</si>
  <si>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</si>
  <si>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</si>
  <si>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</si>
  <si>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</si>
  <si>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</si>
  <si>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</si>
  <si>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</si>
  <si>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</si>
  <si>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</si>
  <si>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</si>
  <si>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</si>
  <si>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</si>
  <si>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</si>
  <si>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</si>
  <si>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</si>
  <si>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</si>
  <si>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</si>
  <si>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</si>
  <si>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</si>
  <si>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</si>
  <si>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</si>
  <si>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</si>
  <si>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</si>
  <si>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</si>
  <si>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</si>
  <si>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</si>
  <si>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</si>
  <si>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</si>
  <si>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</si>
  <si>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</si>
  <si>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</si>
  <si>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</si>
  <si>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</si>
  <si>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</si>
  <si>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</si>
  <si>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</si>
  <si>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</si>
  <si>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</si>
  <si>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</si>
  <si>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</si>
  <si>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</si>
  <si>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</si>
  <si>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</si>
  <si>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</si>
  <si>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</si>
  <si>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</si>
  <si>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</si>
  <si>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</si>
  <si>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</si>
  <si>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</si>
  <si>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</si>
  <si>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</si>
  <si>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</si>
  <si>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</si>
  <si>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</si>
  <si>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</si>
  <si>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</si>
  <si>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</si>
  <si>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</si>
  <si>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</si>
  <si>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</si>
  <si>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</si>
  <si>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</si>
  <si>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</si>
  <si>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</si>
  <si>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</si>
  <si>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</si>
  <si>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</si>
  <si>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</si>
  <si>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</si>
  <si>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</si>
  <si>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</si>
  <si>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</si>
  <si>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</si>
  <si>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</si>
  <si>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</si>
  <si>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</si>
  <si>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</si>
  <si>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</si>
  <si>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</si>
  <si>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</si>
  <si>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</si>
  <si>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</si>
  <si>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</si>
  <si>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</si>
  <si>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</si>
  <si>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</si>
  <si>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</si>
  <si>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</si>
  <si>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</si>
  <si>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</si>
  <si>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</si>
  <si>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</si>
  <si>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</si>
  <si>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</si>
  <si>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</si>
  <si>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</si>
  <si>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</si>
  <si>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</si>
  <si>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</si>
  <si>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</si>
  <si>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</si>
  <si>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</si>
  <si>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</si>
  <si>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</si>
  <si>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</si>
  <si>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</si>
  <si>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</si>
  <si>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</si>
  <si>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</si>
  <si>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</si>
  <si>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</si>
  <si>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</si>
  <si>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</si>
  <si>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</si>
  <si>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</si>
  <si>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</si>
  <si>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</si>
  <si>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</si>
  <si>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</si>
  <si>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</si>
  <si>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</si>
  <si>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</si>
  <si>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</si>
  <si>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</si>
  <si>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</si>
  <si>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</si>
  <si>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</si>
  <si>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</si>
  <si>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</si>
  <si>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</si>
  <si>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</si>
  <si>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</si>
  <si>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</si>
  <si>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</si>
  <si>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</si>
  <si>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</si>
  <si>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</si>
  <si>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</si>
  <si>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</si>
  <si>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</si>
  <si>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</si>
  <si>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</si>
  <si>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</si>
  <si>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</si>
  <si>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</si>
  <si>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</si>
  <si>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</si>
  <si>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</si>
  <si>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</si>
  <si>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</si>
  <si>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</si>
  <si>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</si>
  <si>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</si>
  <si>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</si>
  <si>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</si>
  <si>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</si>
  <si>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</si>
  <si>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</si>
  <si>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</si>
  <si>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</si>
  <si>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</si>
  <si>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</si>
  <si>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</si>
  <si>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</si>
  <si>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</si>
  <si>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</si>
  <si>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</si>
  <si>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</si>
  <si>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</si>
  <si>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</si>
  <si>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</si>
  <si>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</si>
  <si>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</si>
  <si>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</si>
  <si>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</si>
  <si>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</si>
  <si>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</si>
  <si>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</si>
  <si>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</si>
  <si>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</si>
  <si>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</si>
  <si>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</si>
  <si>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</si>
  <si>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</si>
  <si>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</si>
  <si>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</si>
  <si>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</si>
  <si>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</si>
  <si>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</si>
  <si>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</si>
  <si>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</si>
  <si>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</si>
  <si>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</si>
  <si>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</si>
  <si>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</si>
  <si>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</si>
  <si>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</si>
  <si>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</si>
  <si>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</si>
  <si>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</si>
  <si>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</si>
  <si>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</si>
  <si>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</si>
  <si>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</si>
  <si>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</si>
  <si>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</si>
  <si>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</si>
  <si>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</si>
  <si>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</si>
  <si>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</si>
  <si>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</si>
  <si>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</si>
  <si>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</si>
  <si>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</si>
  <si>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</si>
  <si>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</si>
  <si>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</si>
  <si>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</si>
  <si>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</si>
  <si>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</si>
  <si>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</si>
  <si>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</si>
  <si>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</si>
  <si>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</si>
  <si>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</si>
  <si>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</si>
  <si>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</si>
  <si>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</si>
  <si>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</si>
  <si>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</si>
  <si>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</si>
  <si>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</si>
  <si>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</si>
  <si>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</si>
  <si>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</si>
  <si>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</si>
  <si>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</si>
  <si>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</si>
  <si>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</si>
  <si>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</si>
  <si>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</si>
  <si>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</si>
  <si>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</si>
  <si>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</si>
  <si>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</si>
  <si>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</si>
  <si>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</si>
  <si>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</si>
  <si>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</si>
  <si>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</si>
  <si>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</si>
  <si>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</si>
  <si>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</si>
  <si>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</si>
  <si>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</si>
  <si>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</si>
  <si>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</si>
  <si>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</si>
  <si>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</si>
  <si>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</si>
  <si>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</si>
  <si>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</si>
  <si>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</si>
  <si>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</si>
  <si>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</si>
  <si>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</si>
  <si>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</si>
  <si>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</si>
  <si>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</si>
  <si>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</si>
  <si>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</si>
  <si>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</si>
  <si>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</si>
  <si>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</si>
  <si>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</si>
  <si>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</si>
  <si>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</si>
  <si>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</si>
  <si>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</si>
  <si>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</si>
  <si>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</si>
  <si>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</si>
  <si>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</si>
  <si>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</si>
  <si>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</si>
  <si>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</si>
  <si>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</si>
  <si>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</si>
  <si>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</si>
  <si>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</si>
  <si>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</si>
  <si>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</si>
  <si>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</si>
  <si>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</si>
  <si>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</si>
  <si>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</si>
  <si>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</si>
  <si>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</si>
  <si>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</si>
  <si>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</si>
  <si>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</si>
  <si>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</si>
  <si>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</si>
  <si>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</si>
  <si>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</si>
  <si>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</si>
  <si>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</si>
  <si>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</si>
  <si>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</si>
  <si>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</si>
  <si>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</si>
  <si>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</si>
  <si>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</si>
  <si>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</si>
  <si>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</si>
  <si>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</si>
  <si>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</si>
  <si>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</si>
  <si>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</si>
  <si>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</si>
  <si>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</si>
  <si>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</si>
  <si>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</si>
  <si>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</si>
  <si>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</si>
  <si>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</si>
  <si>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</si>
  <si>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</si>
  <si>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</si>
  <si>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</si>
  <si>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</si>
  <si>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</si>
  <si>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</si>
  <si>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</si>
  <si>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</si>
  <si>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</si>
  <si>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</si>
  <si>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</si>
  <si>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</si>
  <si>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</si>
  <si>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</si>
  <si>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</si>
  <si>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</si>
  <si>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</si>
  <si>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</si>
  <si>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</si>
  <si>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</si>
  <si>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</si>
  <si>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</si>
  <si>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</si>
  <si>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</si>
  <si>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</si>
  <si>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</si>
  <si>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</si>
  <si>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</si>
  <si>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</si>
  <si>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</si>
  <si>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</si>
  <si>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</si>
  <si>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</si>
  <si>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</si>
  <si>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</si>
  <si>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</si>
  <si>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</si>
  <si>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</si>
  <si>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</si>
  <si>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</si>
  <si>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</si>
  <si>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</si>
  <si>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</si>
  <si>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</si>
  <si>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</si>
  <si>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</si>
  <si>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</si>
  <si>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</si>
  <si>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</si>
  <si>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</si>
  <si>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</si>
  <si>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</si>
  <si>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</si>
  <si>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</si>
  <si>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</si>
  <si>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</si>
  <si>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</si>
  <si>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</si>
  <si>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</si>
  <si>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</si>
  <si>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</si>
  <si>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</si>
  <si>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</si>
  <si>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</si>
  <si>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</si>
  <si>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</si>
  <si>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</si>
  <si>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</si>
  <si>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</si>
  <si>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</si>
  <si>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</si>
  <si>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</si>
  <si>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</si>
  <si>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</si>
  <si>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</si>
  <si>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</si>
  <si>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</si>
  <si>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</si>
  <si>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</si>
  <si>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</si>
  <si>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</si>
  <si>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</si>
  <si>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</si>
  <si>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</si>
  <si>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</si>
  <si>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</si>
  <si>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</si>
  <si>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</si>
  <si>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</si>
  <si>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</si>
  <si>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</si>
  <si>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</si>
  <si>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</si>
  <si>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</si>
  <si>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</si>
  <si>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</si>
  <si>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</si>
  <si>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</si>
  <si>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</si>
  <si>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</si>
  <si>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</si>
  <si>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</si>
  <si>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</si>
  <si>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</si>
  <si>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</si>
  <si>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</si>
  <si>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</si>
  <si>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</si>
  <si>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</si>
  <si>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</si>
  <si>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</si>
  <si>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</si>
  <si>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</si>
  <si>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</si>
  <si>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</si>
  <si>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</si>
  <si>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</si>
  <si>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</si>
  <si>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</si>
  <si>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</si>
  <si>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</si>
  <si>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</si>
  <si>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</si>
  <si>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</si>
  <si>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</si>
  <si>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</si>
  <si>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</si>
  <si>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</si>
  <si>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</si>
  <si>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</si>
  <si>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</si>
  <si>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</si>
  <si>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</si>
  <si>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</si>
  <si>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</si>
  <si>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</si>
  <si>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</si>
  <si>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</si>
  <si>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</si>
  <si>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</si>
  <si>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</si>
  <si>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</si>
  <si>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</si>
  <si>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</si>
  <si>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</si>
  <si>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</si>
  <si>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</si>
  <si>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</si>
  <si>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</si>
  <si>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</si>
  <si>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</si>
  <si>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</si>
  <si>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</si>
  <si>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</si>
  <si>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</si>
  <si>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</si>
  <si>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</si>
  <si>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</si>
  <si>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</si>
  <si>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</si>
  <si>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</si>
  <si>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</si>
  <si>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</si>
  <si>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</si>
  <si>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</si>
  <si>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</si>
  <si>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</si>
  <si>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</si>
  <si>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</si>
  <si>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</si>
  <si>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</si>
  <si>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</si>
  <si>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</si>
  <si>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</si>
  <si>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</si>
  <si>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</si>
  <si>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</si>
  <si>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</si>
  <si>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</si>
  <si>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</si>
  <si>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</si>
  <si>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</si>
  <si>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</si>
  <si>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</si>
  <si>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</si>
  <si>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</si>
  <si>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</si>
  <si>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</si>
  <si>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</si>
  <si>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</si>
  <si>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</si>
  <si>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</si>
  <si>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</si>
  <si>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</si>
  <si>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</si>
  <si>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</si>
  <si>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</si>
  <si>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</si>
  <si>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</si>
  <si>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</si>
  <si>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</si>
  <si>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</si>
  <si>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</si>
  <si>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</si>
  <si>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</si>
  <si>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</si>
  <si>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</si>
  <si>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</si>
  <si>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</si>
  <si>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</si>
  <si>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</si>
  <si>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</si>
  <si>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</si>
  <si>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</si>
  <si>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</si>
  <si>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</si>
  <si>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</si>
  <si>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</si>
  <si>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</si>
  <si>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</si>
  <si>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</si>
  <si>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</si>
  <si>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</si>
  <si>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</si>
  <si>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</si>
  <si>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</si>
  <si>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</si>
  <si>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</si>
  <si>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</si>
  <si>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</si>
  <si>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</si>
  <si>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</si>
  <si>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</si>
  <si>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</si>
  <si>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</si>
  <si>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</si>
  <si>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</si>
  <si>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</si>
  <si>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</si>
  <si>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</si>
  <si>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</si>
  <si>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</si>
  <si>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</si>
  <si>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</si>
  <si>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</si>
  <si>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</si>
  <si>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</si>
  <si>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</si>
  <si>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</si>
  <si>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</si>
  <si>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</si>
  <si>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</si>
  <si>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</si>
  <si>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</si>
  <si>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</si>
  <si>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</si>
  <si>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</si>
  <si>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</si>
  <si>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</si>
  <si>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</si>
  <si>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</si>
  <si>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</si>
  <si>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</si>
  <si>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</si>
  <si>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</si>
  <si>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</si>
  <si>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</si>
  <si>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</si>
  <si>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</si>
  <si>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</si>
  <si>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</si>
  <si>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</si>
  <si>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</si>
  <si>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</si>
  <si>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</si>
  <si>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</si>
  <si>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</si>
  <si>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</si>
  <si>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</si>
  <si>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</si>
  <si>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</si>
  <si>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</si>
  <si>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</si>
  <si>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</si>
  <si>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</si>
  <si>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</si>
  <si>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</si>
  <si>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</si>
  <si>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</si>
  <si>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</si>
  <si>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</si>
  <si>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</si>
  <si>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</si>
  <si>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</si>
  <si>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</si>
  <si>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</si>
  <si>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</si>
  <si>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</si>
  <si>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</si>
  <si>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</si>
  <si>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</si>
  <si>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</si>
  <si>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</si>
  <si>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</si>
  <si>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</si>
  <si>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</si>
  <si>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</si>
  <si>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</si>
  <si>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</si>
  <si>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</si>
  <si>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</si>
  <si>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</si>
  <si>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</si>
  <si>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</si>
  <si>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</si>
  <si>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</si>
  <si>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</si>
  <si>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</si>
  <si>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</si>
  <si>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</si>
  <si>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</si>
  <si>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</si>
  <si>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</si>
  <si>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</si>
  <si>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</si>
  <si>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</si>
  <si>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</si>
  <si>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</si>
  <si>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</si>
  <si>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</si>
  <si>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</si>
  <si>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</si>
  <si>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</si>
  <si>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</si>
  <si>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</si>
  <si>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</si>
  <si>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</si>
  <si>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</si>
  <si>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</si>
  <si>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</si>
  <si>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</si>
  <si>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</si>
  <si>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</si>
  <si>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</si>
  <si>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</si>
  <si>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</si>
  <si>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</si>
  <si>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</si>
  <si>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</si>
  <si>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</si>
  <si>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</si>
  <si>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</si>
  <si>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</si>
  <si>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</si>
  <si>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</si>
  <si>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</si>
  <si>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</si>
  <si>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</si>
  <si>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</si>
  <si>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</si>
  <si>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</si>
  <si>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</si>
  <si>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</si>
  <si>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</si>
  <si>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</si>
  <si>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</si>
  <si>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</si>
  <si>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</si>
  <si>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</si>
  <si>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</si>
  <si>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</si>
  <si>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</si>
  <si>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</si>
  <si>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</si>
  <si>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</si>
  <si>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</si>
  <si>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</si>
  <si>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</si>
  <si>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</si>
  <si>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</si>
  <si>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</si>
  <si>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</si>
  <si>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</si>
  <si>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</si>
  <si>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</si>
  <si>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</si>
  <si>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</si>
  <si>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</si>
  <si>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</si>
  <si>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</si>
  <si>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</si>
  <si>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</si>
  <si>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</si>
  <si>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</si>
  <si>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</si>
  <si>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</si>
  <si>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</si>
  <si>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</si>
  <si>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</si>
  <si>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</si>
  <si>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</si>
  <si>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</si>
  <si>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</si>
  <si>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</si>
  <si>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</si>
  <si>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</si>
  <si>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</si>
  <si>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</si>
  <si>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</si>
  <si>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</si>
  <si>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</si>
  <si>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</si>
  <si>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</si>
  <si>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</si>
  <si>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</si>
  <si>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</si>
  <si>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</si>
  <si>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</si>
  <si>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</si>
  <si>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</si>
  <si>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</si>
  <si>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</si>
  <si>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</si>
  <si>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</si>
  <si>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</si>
  <si>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</si>
  <si>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</si>
  <si>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</si>
  <si>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</si>
  <si>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</si>
  <si>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</si>
  <si>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</si>
  <si>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</si>
  <si>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</si>
  <si>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</si>
  <si>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</si>
  <si>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</si>
  <si>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</si>
  <si>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</si>
  <si>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</si>
  <si>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</si>
  <si>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</si>
  <si>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</si>
  <si>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</si>
  <si>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</si>
  <si>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</si>
  <si>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</si>
  <si>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</si>
  <si>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</si>
  <si>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</si>
  <si>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</si>
  <si>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</si>
  <si>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</si>
  <si>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</si>
  <si>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</si>
  <si>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</si>
  <si>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</si>
  <si>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</si>
  <si>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</si>
  <si>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</si>
  <si>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</si>
  <si>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</si>
  <si>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</si>
  <si>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</si>
  <si>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</si>
  <si>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</si>
  <si>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</si>
  <si>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</si>
  <si>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</si>
  <si>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</si>
  <si>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</si>
  <si>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</si>
  <si>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</si>
  <si>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</si>
  <si>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</si>
  <si>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</si>
  <si>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</si>
  <si>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</si>
  <si>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</si>
  <si>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</si>
  <si>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</si>
  <si>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</si>
  <si>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</si>
  <si>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</si>
  <si>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</si>
  <si>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</si>
  <si>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</si>
  <si>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</si>
  <si>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</si>
  <si>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</si>
  <si>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</si>
  <si>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</si>
  <si>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</si>
  <si>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</si>
  <si>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</si>
  <si>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</si>
  <si>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</si>
  <si>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</si>
  <si>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</si>
  <si>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</si>
  <si>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</si>
  <si>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</si>
  <si>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</si>
  <si>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</si>
  <si>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</si>
  <si>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</si>
  <si>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</si>
  <si>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</si>
  <si>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</si>
  <si>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</si>
  <si>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</si>
  <si>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</si>
  <si>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</si>
  <si>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</si>
  <si>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</si>
  <si>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</si>
  <si>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</si>
  <si>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</si>
  <si>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</si>
  <si>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</si>
  <si>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</si>
  <si>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</si>
  <si>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</si>
  <si>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</si>
  <si>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</si>
  <si>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</si>
  <si>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</si>
  <si>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</si>
  <si>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</si>
  <si>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</si>
  <si>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</si>
  <si>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</si>
  <si>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</si>
  <si>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</si>
  <si>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</si>
  <si>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</si>
  <si>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</si>
  <si>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</si>
  <si>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</si>
  <si>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</si>
  <si>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</si>
  <si>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</si>
  <si>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</si>
  <si>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</si>
  <si>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</si>
  <si>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</si>
  <si>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</si>
  <si>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</si>
  <si>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</si>
  <si>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</si>
  <si>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</si>
  <si>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</si>
  <si>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</si>
  <si>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</si>
  <si>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</si>
  <si>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</si>
  <si>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</si>
  <si>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</si>
  <si>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</si>
  <si>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</si>
  <si>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</si>
  <si>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</si>
  <si>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</si>
  <si>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</si>
  <si>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</si>
  <si>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</si>
  <si>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</si>
  <si>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</si>
  <si>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</si>
  <si>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</si>
  <si>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</si>
  <si>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</si>
  <si>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</si>
  <si>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</si>
  <si>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</si>
  <si>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</si>
  <si>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</si>
  <si>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</si>
  <si>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</si>
  <si>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</si>
  <si>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</si>
  <si>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</si>
  <si>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</si>
  <si>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</si>
  <si>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</si>
  <si>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</si>
  <si>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</si>
  <si>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</si>
  <si>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</si>
  <si>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</si>
  <si>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</si>
  <si>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</si>
  <si>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</si>
  <si>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</si>
  <si>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</si>
  <si>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</si>
  <si>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</si>
  <si>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</si>
  <si>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</si>
  <si>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</si>
  <si>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</si>
  <si>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</si>
  <si>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</si>
  <si>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</si>
  <si>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</si>
  <si>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</si>
  <si>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</si>
  <si>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</si>
  <si>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</si>
  <si>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</si>
  <si>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</si>
  <si>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</si>
  <si>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</si>
  <si>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</si>
  <si>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</si>
  <si>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</si>
  <si>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</si>
  <si>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</si>
  <si>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</si>
  <si>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</si>
  <si>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</si>
  <si>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</si>
  <si>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</si>
  <si>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</si>
  <si>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</si>
  <si>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</si>
  <si>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</si>
  <si>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</si>
  <si>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</si>
  <si>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</si>
  <si>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</si>
  <si>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</si>
  <si>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</si>
  <si>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</si>
  <si>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</si>
  <si>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</si>
  <si>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</si>
  <si>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</si>
  <si>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</si>
  <si>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</si>
  <si>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</si>
  <si>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</si>
  <si>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</si>
  <si>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</si>
  <si>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</si>
  <si>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</si>
  <si>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</si>
  <si>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</si>
  <si>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</si>
  <si>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</si>
  <si>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</si>
  <si>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</si>
  <si>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</si>
  <si>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</si>
  <si>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</si>
  <si>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</si>
  <si>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</si>
  <si>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</si>
  <si>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</si>
  <si>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</si>
  <si>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</si>
  <si>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</si>
  <si>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</si>
  <si>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</si>
  <si>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</si>
  <si>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</si>
  <si>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</si>
  <si>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</si>
  <si>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</si>
  <si>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</si>
  <si>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</si>
  <si>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</si>
  <si>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</si>
  <si>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</si>
  <si>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</si>
  <si>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</si>
  <si>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</si>
  <si>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</si>
  <si>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</si>
  <si>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</si>
  <si>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</si>
  <si>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</si>
  <si>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</si>
  <si>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</si>
  <si>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</si>
  <si>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</si>
  <si>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</si>
  <si>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</si>
  <si>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</si>
  <si>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</si>
  <si>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</si>
  <si>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</si>
  <si>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</si>
  <si>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</si>
  <si>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</si>
  <si>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</si>
  <si>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</si>
  <si>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</si>
  <si>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</si>
  <si>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</si>
  <si>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</si>
  <si>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</si>
  <si>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</si>
  <si>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</si>
  <si>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</si>
  <si>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</si>
  <si>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</si>
  <si>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</si>
  <si>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</si>
  <si>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</si>
  <si>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</si>
  <si>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</si>
  <si>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</si>
  <si>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</si>
  <si>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</si>
  <si>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</si>
  <si>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</si>
  <si>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</si>
  <si>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</si>
  <si>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</si>
  <si>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</si>
  <si>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</si>
  <si>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</si>
  <si>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</si>
  <si>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</si>
  <si>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</si>
  <si>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</si>
  <si>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</si>
  <si>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</si>
  <si>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</si>
  <si>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</si>
  <si>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</si>
  <si>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</si>
  <si>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</si>
  <si>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</si>
  <si>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</si>
  <si>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</si>
  <si>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</si>
  <si>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</si>
  <si>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</si>
  <si>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</si>
  <si>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</si>
  <si>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</si>
  <si>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</si>
  <si>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</si>
  <si>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</si>
  <si>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</si>
  <si>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</si>
  <si>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</si>
  <si>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</si>
  <si>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</si>
  <si>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</si>
  <si>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</si>
  <si>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</si>
  <si>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</si>
  <si>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</si>
  <si>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</si>
  <si>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</si>
  <si>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</si>
  <si>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</si>
  <si>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</si>
  <si>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</si>
  <si>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</si>
  <si>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</si>
  <si>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</si>
  <si>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</si>
  <si>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</si>
  <si>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</si>
  <si>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</si>
  <si>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</si>
  <si>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</si>
  <si>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</si>
  <si>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</si>
  <si>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</si>
  <si>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</si>
  <si>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</si>
  <si>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</si>
  <si>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</si>
  <si>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</si>
  <si>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</si>
  <si>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</si>
  <si>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</si>
  <si>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</si>
  <si>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</si>
  <si>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</si>
  <si>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</si>
  <si>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</si>
  <si>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</si>
  <si>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</si>
  <si>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</si>
  <si>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</si>
  <si>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</si>
  <si>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</si>
  <si>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</si>
  <si>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</si>
  <si>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</si>
  <si>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</si>
  <si>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</si>
  <si>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</si>
  <si>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</si>
  <si>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</si>
  <si>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</si>
  <si>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</si>
  <si>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</si>
  <si>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</si>
  <si>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</si>
  <si>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</si>
  <si>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</si>
  <si>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</si>
  <si>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</si>
  <si>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</si>
  <si>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</si>
  <si>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</si>
  <si>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</si>
  <si>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</si>
  <si>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</si>
  <si>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</si>
  <si>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</si>
  <si>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</si>
  <si>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</si>
  <si>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</si>
  <si>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</si>
  <si>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</si>
  <si>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</si>
  <si>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</si>
  <si>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</si>
  <si>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</si>
  <si>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</si>
  <si>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</si>
  <si>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</si>
  <si>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</si>
  <si>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</si>
  <si>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</si>
  <si>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</si>
  <si>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</si>
  <si>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</si>
  <si>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</si>
  <si>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</si>
  <si>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</si>
  <si>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</si>
  <si>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</si>
  <si>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</si>
  <si>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</si>
  <si>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</si>
  <si>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</si>
  <si>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</si>
  <si>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</si>
  <si>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</si>
  <si>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</si>
  <si>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</si>
  <si>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</si>
  <si>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</si>
  <si>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</si>
  <si>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</si>
  <si>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</si>
  <si>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</si>
  <si>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</si>
  <si>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</si>
  <si>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</si>
  <si>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</si>
  <si>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</si>
  <si>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</si>
  <si>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</si>
  <si>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</si>
  <si>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</si>
  <si>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</si>
  <si>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</si>
  <si>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</si>
  <si>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</si>
  <si>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</si>
  <si>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</si>
  <si>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</si>
  <si>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</si>
  <si>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</si>
  <si>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</si>
  <si>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</si>
  <si>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</si>
  <si>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</si>
  <si>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</si>
  <si>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</si>
  <si>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</si>
  <si>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</si>
  <si>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</si>
  <si>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</si>
  <si>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</si>
  <si>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</si>
  <si>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</si>
  <si>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</si>
  <si>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</si>
  <si>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</si>
  <si>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</si>
  <si>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</si>
  <si>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</si>
  <si>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</si>
  <si>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</si>
  <si>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</si>
  <si>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</si>
  <si>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</si>
  <si>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</si>
  <si>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</si>
  <si>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</si>
  <si>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</si>
  <si>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</si>
  <si>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</si>
  <si>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</si>
  <si>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</si>
  <si>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</si>
  <si>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</si>
  <si>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</si>
  <si>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</si>
  <si>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</si>
  <si>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</si>
  <si>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</si>
  <si>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</si>
  <si>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</si>
  <si>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</si>
  <si>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</si>
  <si>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</si>
  <si>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</si>
  <si>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</si>
  <si>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</si>
  <si>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</si>
  <si>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</si>
  <si>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</si>
  <si>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</si>
  <si>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</si>
  <si>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</si>
  <si>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</si>
  <si>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</si>
  <si>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</si>
  <si>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</si>
  <si>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</si>
  <si>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</si>
  <si>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</si>
  <si>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</si>
  <si>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</si>
  <si>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</si>
  <si>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</si>
  <si>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</si>
  <si>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</si>
  <si>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</si>
  <si>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</si>
  <si>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</si>
  <si>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</si>
  <si>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</si>
  <si>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</si>
  <si>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</si>
  <si>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</si>
  <si>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</si>
  <si>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</si>
  <si>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</si>
  <si>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</si>
  <si>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</si>
  <si>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</si>
  <si>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</si>
  <si>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</si>
  <si>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</si>
  <si>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</si>
  <si>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</si>
  <si>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</si>
  <si>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</si>
  <si>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</si>
  <si>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</si>
  <si>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</si>
  <si>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</si>
  <si>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</si>
  <si>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</si>
  <si>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</si>
  <si>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</si>
  <si>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</si>
  <si>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</si>
  <si>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</si>
  <si>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</si>
  <si>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</si>
  <si>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</si>
  <si>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</si>
  <si>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</si>
  <si>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</si>
  <si>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</si>
  <si>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</si>
  <si>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</si>
  <si>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</si>
  <si>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</si>
  <si>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</si>
  <si>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</si>
  <si>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</si>
  <si>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</si>
  <si>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</si>
  <si>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</si>
  <si>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</si>
  <si>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</si>
  <si>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</si>
  <si>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</si>
  <si>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</si>
  <si>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</si>
  <si>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</si>
  <si>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</si>
  <si>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</si>
  <si>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</si>
  <si>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</si>
  <si>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</si>
  <si>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</si>
  <si>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</si>
  <si>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</si>
  <si>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</si>
  <si>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</si>
  <si>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</si>
  <si>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</si>
  <si>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</si>
  <si>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</si>
  <si>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</si>
  <si>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</si>
  <si>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</si>
  <si>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</si>
  <si>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</si>
  <si>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</si>
  <si>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</si>
  <si>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</si>
  <si>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</si>
  <si>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</si>
  <si>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</si>
  <si>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</si>
  <si>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</si>
  <si>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</si>
  <si>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</si>
  <si>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</si>
  <si>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</si>
  <si>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</si>
  <si>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</si>
  <si>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</si>
  <si>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</si>
  <si>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</si>
  <si>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</si>
  <si>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</si>
  <si>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</si>
  <si>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</si>
  <si>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</si>
  <si>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</si>
  <si>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</si>
  <si>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</si>
  <si>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</si>
  <si>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</si>
  <si>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</si>
  <si>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</si>
  <si>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</si>
  <si>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</si>
  <si>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</si>
  <si>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</si>
  <si>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</si>
  <si>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</si>
  <si>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</si>
  <si>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</si>
  <si>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</si>
  <si>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</si>
  <si>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</si>
  <si>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</si>
  <si>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</si>
  <si>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</si>
  <si>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</si>
  <si>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</si>
  <si>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</si>
  <si>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</si>
  <si>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</si>
  <si>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</si>
  <si>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</si>
  <si>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</si>
  <si>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</si>
  <si>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</si>
  <si>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</si>
  <si>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</si>
  <si>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</si>
  <si>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</si>
  <si>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</si>
  <si>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</si>
  <si>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</si>
  <si>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</si>
  <si>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</si>
  <si>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</si>
  <si>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</si>
  <si>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</si>
  <si>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</si>
  <si>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</si>
  <si>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</si>
  <si>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</si>
  <si>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</si>
  <si>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</si>
  <si>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</si>
  <si>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</si>
  <si>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</si>
  <si>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</si>
  <si>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</si>
  <si>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</si>
  <si>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</si>
  <si>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</si>
  <si>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</si>
  <si>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</si>
  <si>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</si>
  <si>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</si>
  <si>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</si>
  <si>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</si>
  <si>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</si>
  <si>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</si>
  <si>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</si>
  <si>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</si>
  <si>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</si>
  <si>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</si>
  <si>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</si>
  <si>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</si>
  <si>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</si>
  <si>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</si>
  <si>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</si>
  <si>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</si>
  <si>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</si>
  <si>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</si>
  <si>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</si>
  <si>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</si>
  <si>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</si>
  <si>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</si>
  <si>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</si>
  <si>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</si>
  <si>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</si>
  <si>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</si>
  <si>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</si>
  <si>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</si>
  <si>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</si>
  <si>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</si>
  <si>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</si>
  <si>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</si>
  <si>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</si>
  <si>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</si>
  <si>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</si>
  <si>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</si>
  <si>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</si>
  <si>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</si>
  <si>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</si>
  <si>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</si>
  <si>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</si>
  <si>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</si>
  <si>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</si>
  <si>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</si>
  <si>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</si>
  <si>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</si>
  <si>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</si>
  <si>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</si>
  <si>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</si>
  <si>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</si>
  <si>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</si>
  <si>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</si>
  <si>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</si>
  <si>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</si>
  <si>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</si>
  <si>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</si>
  <si>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</si>
  <si>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</si>
  <si>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</si>
  <si>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</si>
  <si>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</si>
  <si>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</si>
  <si>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</si>
  <si>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</si>
  <si>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</si>
  <si>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</si>
  <si>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</si>
  <si>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</si>
  <si>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</si>
  <si>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</si>
  <si>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</si>
  <si>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</si>
  <si>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</si>
  <si>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</si>
  <si>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</si>
  <si>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</si>
  <si>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</si>
  <si>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</si>
  <si>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</si>
  <si>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</si>
  <si>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</si>
  <si>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</si>
  <si>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</si>
  <si>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</si>
  <si>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</si>
  <si>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</si>
  <si>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</si>
  <si>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</si>
  <si>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</si>
  <si>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</si>
  <si>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</si>
  <si>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</si>
  <si>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</si>
  <si>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</si>
  <si>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</si>
  <si>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</si>
  <si>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</si>
  <si>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</si>
  <si>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</si>
  <si>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</si>
  <si>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</si>
  <si>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</si>
  <si>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</si>
  <si>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</si>
  <si>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</si>
  <si>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</si>
  <si>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</si>
  <si>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</si>
  <si>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</si>
  <si>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</si>
  <si>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</si>
  <si>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</si>
  <si>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</si>
  <si>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</si>
  <si>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</si>
  <si>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</si>
  <si>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</si>
  <si>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</si>
  <si>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</si>
  <si>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</si>
  <si>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</si>
  <si>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</si>
  <si>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</si>
  <si>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</si>
  <si>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</si>
  <si>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</si>
  <si>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</si>
  <si>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</si>
  <si>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</si>
  <si>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</si>
  <si>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</si>
  <si>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</si>
  <si>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</si>
  <si>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</si>
  <si>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</si>
  <si>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</si>
  <si>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</si>
  <si>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</si>
  <si>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</si>
  <si>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</si>
  <si>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</si>
  <si>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</si>
  <si>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</si>
  <si>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</si>
  <si>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</si>
  <si>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</si>
  <si>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</si>
  <si>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</si>
  <si>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</si>
  <si>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</si>
  <si>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</si>
  <si>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</si>
  <si>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</si>
  <si>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</si>
  <si>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</si>
  <si>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</si>
  <si>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</si>
  <si>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</si>
  <si>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</si>
  <si>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</si>
  <si>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</si>
  <si>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</si>
  <si>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</si>
  <si>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</si>
  <si>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</si>
  <si>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</si>
  <si>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</si>
  <si>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</si>
  <si>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</si>
  <si>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</si>
  <si>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</si>
  <si>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</si>
  <si>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</si>
  <si>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</si>
  <si>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</si>
  <si>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</si>
  <si>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</si>
  <si>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</si>
  <si>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</si>
  <si>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</si>
  <si>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</si>
  <si>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</si>
  <si>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</si>
  <si>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</si>
  <si>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</si>
  <si>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</si>
  <si>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</si>
  <si>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</si>
  <si>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</si>
  <si>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</si>
  <si>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</si>
  <si>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</si>
  <si>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</si>
  <si>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</si>
  <si>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</si>
  <si>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</si>
  <si>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</si>
  <si>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</si>
  <si>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</si>
  <si>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</si>
  <si>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</si>
  <si>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</si>
  <si>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</si>
  <si>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</si>
  <si>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</si>
  <si>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</si>
  <si>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</si>
  <si>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</si>
  <si>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</si>
  <si>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</si>
  <si>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</si>
  <si>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</si>
  <si>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</si>
  <si>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</si>
  <si>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</si>
  <si>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</si>
  <si>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</si>
  <si>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</si>
  <si>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</si>
  <si>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</si>
  <si>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</si>
  <si>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</si>
  <si>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</si>
  <si>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</si>
  <si>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</si>
  <si>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</si>
  <si>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</si>
  <si>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</si>
  <si>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</si>
  <si>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</si>
  <si>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</si>
  <si>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</si>
  <si>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</si>
  <si>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</si>
  <si>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</si>
  <si>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</si>
  <si>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</si>
  <si>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</si>
  <si>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</si>
  <si>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</si>
  <si>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</si>
  <si>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</si>
  <si>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</si>
  <si>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</si>
  <si>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</si>
  <si>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</si>
  <si>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</si>
  <si>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</si>
  <si>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</si>
  <si>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</si>
  <si>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</si>
  <si>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</si>
  <si>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</si>
  <si>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</si>
  <si>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</si>
  <si>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</si>
  <si>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</si>
  <si>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</si>
  <si>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</si>
  <si>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</si>
  <si>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</si>
  <si>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</si>
  <si>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</si>
  <si>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</si>
  <si>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</si>
  <si>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</si>
  <si>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</si>
  <si>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</si>
  <si>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</si>
  <si>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</si>
  <si>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</si>
  <si>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</si>
  <si>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</si>
  <si>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</si>
  <si>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</si>
  <si>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</si>
  <si>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</si>
  <si>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</si>
  <si>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</si>
  <si>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</si>
  <si>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</si>
  <si>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</si>
  <si>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</si>
  <si>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</si>
  <si>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</si>
  <si>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</si>
  <si>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</si>
  <si>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</si>
  <si>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</si>
  <si>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</si>
  <si>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</si>
  <si>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</si>
  <si>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</si>
  <si>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</si>
  <si>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</si>
  <si>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</si>
  <si>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</si>
  <si>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</si>
  <si>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</si>
  <si>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</si>
  <si>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</si>
  <si>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</si>
  <si>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</si>
  <si>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</si>
  <si>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</si>
  <si>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</si>
  <si>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</si>
  <si>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</si>
  <si>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</si>
  <si>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</si>
  <si>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</si>
  <si>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</si>
  <si>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</si>
  <si>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</si>
  <si>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</si>
  <si>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</si>
  <si>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</si>
  <si>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</si>
  <si>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</si>
  <si>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</si>
  <si>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</si>
  <si>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</si>
  <si>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</si>
  <si>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</si>
  <si>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</si>
  <si>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</si>
  <si>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</si>
  <si>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</si>
  <si>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</si>
  <si>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</si>
  <si>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</si>
  <si>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</si>
  <si>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</si>
  <si>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</si>
  <si>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</si>
  <si>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</si>
  <si>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</si>
  <si>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</si>
  <si>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</si>
  <si>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</si>
  <si>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</si>
  <si>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</si>
  <si>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</si>
  <si>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</si>
  <si>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</si>
  <si>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</si>
  <si>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</si>
  <si>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</si>
  <si>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</si>
  <si>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</si>
  <si>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</si>
  <si>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</si>
  <si>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</si>
  <si>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</si>
  <si>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</si>
  <si>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</si>
  <si>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</si>
  <si>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</si>
  <si>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</si>
  <si>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</si>
  <si>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</si>
  <si>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</si>
  <si>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</si>
  <si>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</si>
  <si>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</si>
  <si>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</si>
  <si>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</si>
  <si>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</si>
  <si>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</si>
  <si>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</si>
  <si>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</si>
  <si>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</si>
  <si>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</si>
  <si>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</si>
  <si>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</si>
  <si>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</si>
  <si>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</si>
  <si>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</si>
  <si>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</si>
  <si>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</si>
  <si>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</si>
  <si>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</si>
  <si>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</si>
  <si>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</si>
  <si>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</si>
  <si>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</si>
  <si>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</si>
  <si>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</si>
  <si>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</si>
  <si>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</si>
  <si>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</si>
  <si>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</si>
  <si>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</si>
  <si>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</si>
  <si>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</si>
  <si>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</si>
  <si>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</si>
  <si>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</si>
  <si>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</si>
  <si>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</si>
  <si>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</si>
  <si>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</si>
  <si>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</si>
  <si>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</si>
  <si>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</si>
  <si>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</si>
  <si>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</si>
  <si>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</si>
  <si>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</si>
  <si>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</si>
  <si>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</si>
  <si>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</si>
  <si>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</si>
  <si>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</si>
  <si>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</si>
  <si>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</si>
  <si>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</si>
  <si>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</si>
  <si>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</si>
  <si>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</si>
  <si>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</si>
  <si>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</si>
  <si>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</si>
  <si>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</si>
  <si>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</si>
  <si>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</si>
  <si>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</si>
  <si>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</si>
  <si>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</si>
  <si>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</si>
  <si>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</si>
  <si>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</si>
  <si>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</si>
  <si>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</si>
  <si>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</si>
  <si>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</si>
  <si>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</si>
  <si>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</si>
  <si>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</si>
  <si>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</si>
  <si>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</si>
  <si>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</si>
  <si>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</si>
  <si>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</si>
  <si>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</si>
  <si>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</si>
  <si>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</si>
  <si>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</si>
  <si>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</si>
  <si>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</si>
  <si>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</si>
  <si>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</si>
  <si>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</si>
  <si>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</si>
  <si>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</si>
  <si>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</si>
  <si>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</si>
  <si>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</si>
  <si>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</si>
  <si>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</si>
  <si>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</si>
  <si>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</si>
  <si>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</si>
  <si>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</si>
  <si>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</si>
  <si>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</si>
  <si>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</si>
  <si>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</si>
  <si>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</si>
  <si>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</si>
  <si>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</si>
  <si>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</si>
  <si>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</si>
  <si>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</si>
  <si>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</si>
  <si>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</si>
  <si>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</si>
  <si>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</si>
  <si>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</si>
  <si>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</si>
  <si>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</si>
  <si>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</si>
  <si>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</si>
  <si>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</si>
  <si>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</si>
  <si>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</si>
  <si>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</si>
  <si>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</si>
  <si>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</si>
  <si>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</si>
  <si>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</si>
  <si>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</si>
  <si>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</si>
  <si>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</si>
  <si>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</si>
  <si>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</si>
  <si>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</si>
  <si>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</si>
  <si>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</si>
  <si>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</si>
  <si>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</si>
  <si>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</si>
  <si>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</si>
  <si>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</si>
  <si>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</si>
  <si>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</si>
  <si>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</si>
  <si>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</si>
  <si>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</si>
  <si>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</si>
  <si>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</si>
  <si>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</si>
  <si>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</si>
  <si>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</si>
  <si>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</si>
  <si>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</si>
  <si>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</si>
  <si>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</si>
  <si>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</si>
  <si>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</si>
  <si>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</si>
  <si>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</si>
  <si>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</si>
  <si>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</si>
  <si>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</si>
  <si>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</si>
  <si>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</si>
  <si>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</si>
  <si>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</si>
  <si>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</si>
  <si>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</si>
  <si>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</si>
  <si>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</si>
  <si>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</si>
  <si>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</si>
  <si>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</si>
  <si>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</si>
  <si>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</si>
  <si>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</si>
  <si>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</si>
  <si>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</si>
  <si>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</si>
  <si>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</si>
  <si>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</si>
  <si>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</si>
  <si>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</si>
  <si>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</si>
  <si>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</si>
  <si>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</si>
  <si>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</si>
  <si>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</si>
  <si>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</si>
  <si>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</si>
  <si>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</si>
  <si>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</si>
  <si>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</si>
  <si>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</si>
  <si>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</si>
  <si>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</si>
  <si>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</si>
  <si>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</si>
  <si>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</si>
  <si>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</si>
  <si>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</si>
  <si>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</si>
  <si>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</si>
  <si>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</si>
  <si>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</si>
  <si>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</si>
  <si>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</si>
  <si>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</si>
  <si>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</si>
  <si>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</si>
  <si>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</si>
  <si>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</si>
  <si>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</si>
  <si>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</si>
  <si>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</si>
  <si>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</si>
  <si>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</si>
  <si>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</si>
  <si>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</si>
  <si>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</si>
  <si>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</si>
  <si>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</si>
  <si>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</si>
  <si>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</si>
  <si>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</si>
  <si>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</si>
  <si>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</si>
  <si>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</si>
  <si>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</si>
  <si>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</si>
  <si>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</si>
  <si>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</si>
  <si>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</si>
  <si>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</si>
  <si>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</si>
  <si>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</si>
  <si>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</si>
  <si>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</si>
  <si>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</si>
  <si>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</si>
  <si>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</si>
  <si>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</si>
  <si>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</si>
  <si>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</si>
  <si>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</si>
  <si>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</si>
  <si>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</si>
  <si>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</si>
  <si>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</si>
  <si>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</si>
  <si>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</si>
  <si>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</si>
  <si>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</si>
  <si>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</si>
  <si>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</si>
  <si>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</si>
  <si>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</si>
  <si>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</si>
  <si>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</si>
  <si>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</si>
  <si>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</si>
  <si>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</si>
  <si>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</si>
  <si>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</si>
  <si>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</si>
  <si>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</si>
  <si>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</si>
  <si>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</si>
  <si>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</si>
  <si>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</si>
  <si>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</si>
  <si>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</si>
  <si>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</si>
  <si>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</si>
  <si>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</si>
  <si>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</si>
  <si>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</si>
  <si>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</si>
  <si>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</si>
  <si>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</si>
  <si>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</si>
  <si>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</si>
  <si>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</si>
  <si>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</si>
  <si>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</si>
  <si>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</si>
  <si>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</si>
  <si>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</si>
  <si>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</si>
  <si>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</si>
  <si>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</si>
  <si>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</si>
  <si>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</si>
  <si>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</si>
  <si>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</si>
  <si>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</si>
  <si>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</si>
  <si>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</si>
  <si>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</si>
  <si>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</si>
  <si>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</si>
  <si>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</si>
  <si>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</si>
  <si>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</si>
  <si>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</si>
  <si>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</si>
  <si>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</si>
  <si>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</si>
  <si>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</si>
  <si>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</si>
  <si>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</si>
  <si>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</si>
  <si>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</si>
  <si>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</si>
  <si>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</si>
  <si>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</si>
  <si>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</si>
  <si>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</si>
  <si>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</si>
  <si>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</si>
  <si>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</si>
  <si>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</si>
  <si>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</si>
  <si>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</si>
  <si>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</si>
  <si>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</si>
  <si>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</si>
  <si>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</si>
  <si>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</si>
  <si>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</si>
  <si>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</si>
  <si>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</si>
  <si>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</si>
  <si>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</si>
  <si>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</si>
  <si>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</si>
  <si>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</si>
  <si>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</si>
  <si>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</si>
  <si>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</si>
  <si>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</si>
  <si>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</si>
  <si>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</si>
  <si>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</si>
  <si>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</si>
  <si>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</si>
  <si>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</si>
  <si>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</si>
  <si>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</si>
  <si>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</si>
  <si>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</si>
  <si>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</si>
  <si>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</si>
  <si>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</si>
  <si>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</si>
  <si>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</si>
  <si>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</si>
  <si>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</si>
  <si>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</si>
  <si>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</si>
  <si>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</si>
  <si>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</si>
  <si>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</si>
  <si>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</si>
  <si>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</si>
  <si>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</si>
  <si>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</si>
  <si>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</si>
  <si>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</si>
  <si>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</si>
  <si>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</si>
  <si>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</si>
  <si>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</si>
  <si>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</si>
  <si>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</si>
  <si>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</si>
  <si>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</si>
  <si>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</si>
  <si>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</si>
  <si>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</si>
  <si>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</si>
  <si>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</si>
  <si>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</si>
  <si>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</si>
  <si>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</si>
  <si>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</si>
  <si>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</si>
  <si>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</si>
  <si>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</si>
  <si>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</si>
  <si>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</si>
  <si>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</si>
  <si>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</si>
  <si>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</si>
  <si>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</si>
  <si>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</si>
  <si>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</si>
  <si>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</si>
  <si>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</si>
  <si>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</si>
  <si>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</si>
  <si>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</si>
  <si>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</si>
  <si>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</si>
  <si>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</si>
  <si>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</si>
  <si>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</si>
  <si>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</si>
  <si>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</si>
  <si>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</si>
  <si>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</si>
  <si>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</si>
  <si>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</si>
  <si>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</si>
  <si>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</si>
  <si>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</si>
  <si>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</si>
  <si>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</si>
  <si>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</si>
  <si>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</si>
  <si>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</si>
  <si>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</si>
  <si>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</si>
  <si>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</si>
  <si>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</si>
  <si>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</si>
  <si>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</si>
  <si>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</si>
  <si>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</si>
  <si>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</si>
  <si>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</si>
  <si>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</si>
  <si>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</si>
  <si>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</si>
  <si>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</si>
  <si>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</si>
  <si>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</si>
  <si>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</si>
  <si>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</si>
  <si>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</si>
  <si>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</si>
  <si>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</si>
  <si>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</si>
  <si>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</si>
  <si>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</si>
  <si>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</si>
  <si>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</si>
  <si>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</si>
  <si>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</si>
  <si>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</si>
  <si>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</si>
  <si>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</si>
  <si>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</si>
  <si>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</si>
  <si>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</si>
  <si>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</si>
  <si>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</si>
  <si>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</si>
  <si>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</si>
  <si>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</si>
  <si>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</si>
  <si>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</si>
  <si>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</si>
  <si>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</si>
  <si>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</si>
  <si>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</si>
  <si>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</si>
  <si>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</si>
  <si>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</si>
  <si>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</si>
  <si>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</si>
  <si>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</si>
  <si>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</si>
  <si>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</si>
  <si>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</si>
  <si>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</si>
  <si>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</si>
  <si>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</si>
  <si>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</si>
  <si>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</si>
  <si>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</si>
  <si>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</si>
  <si>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</si>
  <si>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</si>
  <si>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</si>
  <si>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</si>
  <si>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</si>
  <si>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</si>
  <si>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</si>
  <si>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</si>
  <si>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</si>
  <si>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</si>
  <si>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</si>
  <si>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</si>
  <si>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</si>
  <si>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</si>
  <si>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</si>
  <si>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</si>
  <si>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</si>
  <si>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</si>
  <si>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</si>
  <si>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</si>
  <si>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</si>
  <si>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</si>
  <si>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</si>
  <si>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</si>
  <si>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</si>
  <si>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</si>
  <si>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</si>
  <si>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</si>
  <si>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</si>
  <si>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</si>
  <si>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</si>
  <si>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</si>
  <si>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</si>
  <si>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</si>
  <si>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</si>
  <si>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</si>
  <si>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</si>
  <si>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</si>
  <si>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</si>
  <si>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</si>
  <si>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</si>
  <si>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</si>
  <si>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</si>
  <si>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</si>
  <si>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</si>
  <si>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</si>
  <si>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</si>
  <si>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</si>
  <si>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</si>
  <si>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</si>
  <si>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</si>
  <si>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</si>
  <si>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</si>
  <si>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</si>
  <si>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</si>
  <si>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</si>
  <si>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</si>
  <si>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</si>
  <si>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</si>
  <si>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</si>
  <si>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</si>
  <si>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</si>
  <si>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</si>
  <si>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</si>
  <si>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</si>
  <si>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</si>
  <si>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</si>
  <si>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</si>
  <si>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</si>
  <si>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</si>
  <si>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</si>
  <si>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</si>
  <si>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</si>
  <si>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</si>
  <si>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</si>
  <si>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</si>
  <si>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</si>
  <si>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</si>
  <si>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</si>
  <si>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</si>
  <si>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</si>
  <si>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</si>
  <si>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</si>
  <si>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</si>
  <si>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</si>
  <si>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</si>
  <si>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</si>
  <si>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</si>
  <si>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</si>
  <si>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</si>
  <si>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</si>
  <si>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</si>
  <si>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</si>
  <si>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</si>
  <si>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</si>
  <si>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</si>
  <si>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</si>
  <si>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</si>
  <si>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</si>
  <si>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</si>
  <si>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</si>
  <si>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</si>
  <si>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</si>
  <si>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</si>
  <si>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</si>
  <si>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</si>
  <si>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</si>
  <si>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</si>
  <si>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</si>
  <si>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</si>
  <si>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</si>
  <si>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</si>
  <si>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</si>
  <si>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</si>
  <si>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</si>
  <si>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</si>
  <si>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</si>
  <si>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</si>
  <si>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</si>
  <si>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</si>
  <si>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</si>
  <si>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</si>
  <si>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</si>
  <si>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</si>
  <si>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</si>
  <si>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</si>
  <si>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</si>
  <si>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</si>
  <si>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</si>
  <si>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</si>
  <si>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</si>
  <si>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</si>
  <si>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</si>
  <si>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</si>
  <si>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</si>
  <si>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</si>
  <si>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</si>
  <si>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</si>
  <si>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</si>
  <si>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</si>
  <si>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</si>
  <si>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</si>
  <si>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</si>
  <si>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</si>
  <si>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</si>
  <si>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</si>
  <si>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</si>
  <si>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</si>
  <si>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</si>
  <si>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</si>
  <si>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</si>
  <si>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</si>
  <si>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</si>
  <si>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</si>
  <si>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</si>
  <si>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</si>
  <si>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</si>
  <si>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</si>
  <si>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</si>
  <si>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</si>
  <si>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</si>
  <si>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</si>
  <si>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</si>
  <si>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</si>
  <si>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</si>
  <si>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</si>
  <si>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</si>
  <si>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</si>
  <si>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</si>
  <si>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</si>
  <si>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</si>
  <si>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</si>
  <si>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</si>
  <si>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</si>
  <si>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</si>
  <si>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</si>
  <si>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</si>
  <si>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</si>
  <si>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</si>
  <si>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</si>
  <si>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</si>
  <si>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</si>
  <si>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</si>
  <si>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</si>
  <si>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</si>
  <si>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</si>
  <si>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</si>
  <si>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</si>
  <si>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</si>
  <si>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</si>
  <si>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</si>
  <si>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</si>
  <si>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</si>
  <si>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</si>
  <si>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</si>
  <si>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</si>
  <si>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</si>
  <si>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</si>
  <si>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</si>
  <si>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</si>
  <si>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</si>
  <si>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</si>
  <si>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</si>
  <si>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</si>
  <si>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</si>
  <si>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</si>
  <si>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</si>
  <si>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</si>
  <si>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</si>
  <si>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</si>
  <si>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</si>
  <si>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</si>
  <si>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</si>
  <si>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</si>
  <si>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</si>
  <si>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</si>
  <si>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</si>
  <si>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</si>
  <si>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</si>
  <si>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</si>
  <si>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</si>
  <si>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</si>
  <si>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</si>
  <si>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</si>
  <si>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</si>
  <si>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</si>
  <si>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</si>
  <si>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</si>
  <si>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</si>
  <si>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</si>
  <si>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</si>
  <si>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</si>
  <si>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</si>
  <si>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</si>
  <si>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</si>
  <si>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</si>
  <si>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</si>
  <si>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</si>
  <si>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</si>
  <si>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</si>
  <si>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</si>
  <si>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</si>
  <si>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</si>
  <si>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</si>
  <si>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</si>
  <si>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</si>
  <si>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</si>
  <si>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</si>
  <si>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</si>
  <si>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</si>
  <si>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</si>
  <si>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</si>
  <si>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</si>
  <si>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</si>
  <si>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</si>
  <si>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</si>
  <si>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</si>
  <si>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</si>
  <si>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</si>
  <si>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</si>
  <si>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</si>
  <si>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</si>
  <si>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</si>
  <si>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</si>
  <si>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</si>
  <si>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</si>
  <si>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</si>
  <si>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</si>
  <si>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</si>
  <si>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</si>
  <si>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</si>
  <si>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</si>
  <si>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</si>
  <si>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</si>
  <si>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</si>
  <si>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</si>
  <si>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</si>
  <si>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</si>
  <si>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</si>
  <si>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</si>
  <si>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</si>
  <si>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</si>
  <si>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</si>
  <si>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</si>
  <si>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</si>
  <si>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</si>
  <si>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</si>
  <si>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</si>
  <si>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</si>
  <si>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</si>
  <si>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</si>
  <si>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</si>
  <si>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</si>
  <si>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</si>
  <si>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</si>
  <si>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</si>
  <si>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</si>
  <si>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</si>
  <si>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</si>
  <si>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</si>
  <si>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</si>
  <si>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</si>
  <si>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</si>
  <si>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</si>
  <si>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</si>
  <si>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</si>
  <si>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</si>
  <si>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</si>
  <si>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</si>
  <si>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</si>
  <si>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</si>
  <si>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</si>
  <si>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</si>
  <si>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</si>
  <si>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</si>
  <si>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</si>
  <si>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</si>
  <si>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</si>
  <si>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</si>
  <si>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</si>
  <si>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</si>
  <si>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</si>
  <si>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</si>
  <si>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</si>
  <si>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</si>
  <si>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</si>
  <si>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</si>
  <si>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</si>
  <si>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</si>
  <si>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</si>
  <si>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</si>
  <si>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</si>
  <si>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</si>
  <si>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</si>
  <si>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</si>
  <si>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</si>
  <si>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</si>
  <si>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</si>
  <si>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</si>
  <si>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</si>
  <si>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</si>
  <si>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</si>
  <si>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</si>
  <si>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</si>
  <si>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</si>
  <si>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</si>
  <si>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</si>
  <si>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</si>
  <si>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</si>
  <si>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</si>
  <si>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</si>
  <si>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</si>
  <si>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</si>
  <si>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</si>
  <si>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</si>
  <si>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</si>
  <si>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</si>
  <si>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</si>
  <si>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</si>
  <si>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</si>
  <si>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</si>
  <si>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</si>
  <si>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</si>
  <si>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</si>
  <si>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</si>
  <si>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</si>
  <si>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</si>
  <si>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</si>
  <si>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</si>
  <si>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</si>
  <si>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</si>
  <si>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</si>
  <si>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</si>
  <si>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</si>
  <si>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</si>
  <si>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</si>
  <si>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</si>
  <si>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</si>
  <si>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</si>
  <si>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</si>
  <si>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</si>
  <si>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</si>
  <si>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</si>
  <si>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</si>
  <si>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</si>
  <si>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</si>
  <si>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</si>
  <si>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</si>
  <si>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</si>
  <si>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</si>
  <si>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</si>
  <si>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</si>
  <si>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</si>
  <si>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</si>
  <si>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</si>
  <si>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</si>
  <si>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</si>
  <si>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</si>
  <si>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</si>
  <si>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</si>
  <si>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</si>
  <si>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</si>
  <si>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</si>
  <si>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</si>
  <si>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</si>
  <si>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</si>
  <si>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</si>
  <si>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</si>
  <si>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</si>
  <si>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</si>
  <si>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</si>
  <si>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</si>
  <si>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</si>
  <si>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</si>
  <si>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</si>
  <si>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</si>
  <si>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</si>
  <si>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</si>
  <si>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</si>
  <si>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</si>
  <si>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</si>
  <si>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</si>
  <si>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</si>
  <si>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</si>
  <si>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</si>
  <si>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</si>
  <si>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</si>
  <si>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</si>
  <si>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</si>
  <si>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</si>
  <si>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</si>
  <si>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</si>
  <si>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</si>
  <si>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</si>
  <si>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</si>
  <si>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</si>
  <si>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</si>
  <si>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</si>
  <si>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</si>
  <si>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</si>
  <si>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</si>
  <si>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</si>
  <si>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</si>
  <si>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</si>
  <si>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</si>
  <si>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</si>
  <si>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</si>
  <si>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</si>
  <si>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</si>
  <si>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</si>
  <si>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</si>
  <si>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</si>
  <si>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</si>
  <si>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</si>
  <si>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</si>
  <si>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</si>
  <si>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</si>
  <si>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</si>
  <si>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</si>
  <si>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</si>
  <si>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</si>
  <si>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</si>
  <si>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</si>
  <si>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</si>
  <si>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</si>
  <si>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</si>
  <si>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</si>
  <si>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</si>
  <si>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</si>
  <si>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</si>
  <si>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</si>
  <si>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</si>
  <si>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</si>
  <si>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</si>
  <si>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</si>
  <si>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</si>
  <si>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</si>
  <si>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</si>
  <si>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</si>
  <si>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</si>
  <si>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</si>
  <si>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</si>
  <si>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</si>
  <si>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</si>
  <si>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</si>
  <si>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</si>
  <si>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</si>
  <si>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</si>
  <si>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</si>
  <si>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</si>
  <si>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</si>
  <si>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</si>
  <si>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</si>
  <si>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</si>
  <si>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</si>
  <si>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</si>
  <si>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</si>
  <si>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</si>
  <si>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</si>
  <si>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</si>
  <si>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</si>
  <si>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</si>
  <si>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</si>
  <si>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</si>
  <si>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</si>
  <si>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</si>
  <si>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</si>
  <si>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</si>
  <si>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</si>
  <si>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</si>
  <si>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</si>
  <si>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</si>
  <si>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</si>
  <si>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</si>
  <si>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</si>
  <si>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</si>
  <si>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</si>
  <si>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</si>
  <si>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</si>
  <si>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</si>
  <si>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</si>
  <si>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</si>
  <si>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</si>
  <si>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</si>
  <si>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</si>
  <si>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</si>
  <si>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</si>
  <si>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</si>
  <si>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</si>
  <si>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</si>
  <si>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</si>
  <si>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</si>
  <si>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</si>
  <si>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</si>
  <si>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</si>
  <si>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</si>
  <si>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</si>
  <si>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</si>
  <si>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</si>
  <si>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</si>
  <si>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</si>
  <si>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</si>
  <si>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</si>
  <si>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</si>
  <si>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</si>
  <si>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</si>
  <si>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</si>
  <si>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</si>
  <si>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</si>
  <si>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</si>
  <si>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</si>
  <si>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</si>
  <si>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</si>
  <si>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</si>
  <si>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</si>
  <si>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</si>
  <si>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</si>
  <si>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</si>
  <si>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</si>
  <si>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</si>
  <si>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</si>
  <si>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</si>
  <si>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</si>
  <si>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</si>
  <si>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</si>
  <si>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</si>
  <si>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</si>
  <si>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</si>
  <si>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</si>
  <si>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</si>
  <si>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</si>
  <si>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</si>
  <si>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</si>
  <si>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</si>
  <si>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</si>
  <si>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</si>
  <si>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</si>
  <si>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</si>
  <si>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</si>
  <si>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</si>
  <si>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</si>
  <si>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</si>
  <si>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</si>
  <si>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</si>
  <si>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</si>
  <si>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</si>
  <si>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</si>
  <si>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</si>
  <si>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</si>
  <si>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</si>
  <si>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</si>
  <si>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</si>
  <si>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</si>
  <si>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</si>
  <si>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</si>
  <si>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</si>
  <si>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</si>
  <si>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</si>
  <si>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</si>
  <si>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</si>
  <si>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</si>
  <si>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</si>
  <si>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</si>
  <si>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</si>
  <si>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</si>
  <si>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</si>
  <si>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</si>
  <si>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</si>
  <si>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</si>
  <si>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</si>
  <si>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</si>
  <si>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</si>
  <si>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</si>
  <si>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</si>
  <si>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</si>
  <si>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</si>
  <si>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</si>
  <si>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</si>
  <si>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</si>
  <si>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</si>
  <si>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</si>
  <si>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</si>
  <si>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</si>
  <si>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</si>
  <si>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</si>
  <si>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</si>
  <si>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</si>
  <si>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</si>
  <si>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</si>
  <si>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</si>
  <si>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</si>
  <si>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</si>
  <si>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</si>
  <si>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</si>
  <si>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</si>
  <si>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</si>
  <si>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</si>
  <si>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</si>
  <si>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</si>
  <si>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</si>
  <si>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</si>
  <si>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</si>
  <si>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</si>
  <si>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</si>
  <si>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</si>
  <si>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</si>
  <si>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</si>
  <si>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</si>
  <si>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</si>
  <si>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</si>
  <si>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</si>
  <si>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</si>
  <si>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</si>
  <si>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</si>
  <si>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</si>
  <si>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</si>
  <si>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</si>
  <si>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</si>
  <si>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</si>
  <si>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</si>
  <si>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</si>
  <si>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</si>
  <si>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</si>
  <si>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</si>
  <si>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</si>
  <si>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</si>
  <si>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</si>
  <si>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</si>
  <si>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</si>
  <si>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</si>
  <si>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</si>
  <si>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</si>
  <si>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</si>
  <si>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</si>
  <si>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</si>
  <si>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</si>
  <si>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</si>
  <si>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</si>
  <si>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</si>
  <si>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</si>
  <si>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</si>
  <si>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</si>
  <si>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</si>
  <si>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</si>
  <si>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</si>
  <si>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</si>
  <si>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</si>
  <si>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</si>
  <si>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</si>
  <si>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</si>
  <si>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</si>
  <si>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</si>
  <si>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</si>
  <si>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</si>
  <si>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</si>
  <si>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</si>
  <si>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</si>
  <si>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</si>
  <si>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</si>
  <si>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</si>
  <si>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</si>
  <si>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</si>
  <si>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</si>
  <si>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</si>
  <si>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</si>
  <si>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</si>
  <si>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</si>
  <si>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</si>
  <si>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</si>
  <si>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</si>
  <si>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</si>
  <si>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</si>
  <si>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</si>
  <si>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</si>
  <si>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</si>
  <si>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</si>
  <si>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</si>
  <si>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</si>
  <si>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</si>
  <si>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</si>
  <si>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</si>
  <si>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</si>
  <si>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</si>
  <si>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</si>
  <si>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</si>
  <si>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</si>
  <si>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</si>
  <si>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</si>
  <si>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</si>
  <si>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</si>
  <si>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</si>
  <si>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</si>
  <si>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</si>
  <si>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</si>
  <si>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</si>
  <si>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</si>
  <si>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</si>
  <si>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</si>
  <si>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</si>
  <si>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</si>
  <si>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</si>
  <si>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</si>
  <si>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</si>
  <si>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</si>
  <si>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</si>
  <si>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</si>
  <si>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</si>
  <si>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</si>
  <si>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</si>
  <si>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</si>
  <si>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</si>
  <si>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</si>
  <si>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</si>
  <si>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</si>
  <si>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</si>
  <si>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</si>
  <si>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</si>
  <si>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</si>
  <si>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</si>
  <si>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</si>
  <si>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</si>
  <si>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</si>
  <si>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</si>
  <si>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</si>
  <si>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</si>
  <si>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</si>
  <si>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</si>
  <si>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</si>
  <si>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</si>
  <si>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</si>
  <si>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</si>
  <si>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</si>
  <si>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</si>
  <si>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</si>
  <si>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</si>
  <si>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</si>
  <si>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</si>
  <si>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</si>
  <si>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</si>
  <si>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</si>
  <si>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</si>
  <si>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</si>
  <si>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</si>
  <si>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</si>
  <si>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</si>
  <si>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</si>
  <si>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</si>
  <si>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</si>
  <si>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</si>
  <si>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</si>
  <si>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</si>
  <si>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</si>
  <si>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</si>
  <si>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</si>
  <si>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</si>
  <si>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</si>
  <si>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</si>
  <si>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</si>
  <si>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</si>
  <si>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</si>
  <si>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</si>
  <si>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</si>
  <si>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</si>
  <si>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</si>
  <si>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</si>
  <si>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</si>
  <si>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</si>
  <si>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</si>
  <si>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</si>
  <si>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</si>
  <si>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</si>
  <si>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</si>
  <si>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</si>
  <si>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</si>
  <si>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</si>
  <si>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</si>
  <si>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</si>
  <si>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</si>
  <si>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</si>
  <si>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</si>
  <si>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</si>
  <si>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</si>
  <si>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</si>
  <si>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</si>
  <si>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</si>
  <si>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</si>
  <si>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</si>
  <si>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</si>
  <si>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</si>
  <si>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</si>
  <si>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</si>
  <si>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</si>
  <si>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</si>
  <si>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</si>
  <si>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</si>
  <si>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</si>
  <si>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</si>
  <si>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</si>
  <si>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</si>
  <si>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</si>
  <si>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</si>
  <si>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</si>
  <si>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</si>
  <si>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</si>
  <si>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</si>
  <si>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</si>
  <si>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</si>
  <si>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</si>
  <si>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</si>
  <si>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</si>
  <si>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</si>
  <si>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</si>
  <si>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</si>
  <si>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</si>
  <si>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</si>
  <si>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</si>
  <si>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</si>
  <si>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</si>
  <si>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</si>
  <si>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</si>
  <si>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</si>
  <si>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</si>
  <si>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</si>
  <si>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</si>
  <si>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</si>
  <si>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</si>
  <si>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</si>
  <si>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</si>
  <si>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</si>
  <si>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</si>
  <si>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</si>
  <si>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</si>
  <si>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</si>
  <si>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</si>
  <si>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</si>
  <si>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</si>
  <si>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</si>
  <si>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</si>
  <si>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</si>
  <si>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</si>
  <si>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</si>
  <si>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</si>
  <si>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</si>
  <si>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</si>
  <si>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</si>
  <si>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</si>
  <si>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</si>
  <si>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</si>
  <si>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</si>
  <si>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</si>
  <si>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</si>
  <si>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</si>
  <si>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</si>
  <si>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</si>
  <si>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</si>
  <si>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</si>
  <si>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</si>
  <si>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</si>
  <si>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</si>
  <si>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</si>
  <si>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</si>
  <si>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</si>
  <si>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</si>
  <si>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</si>
  <si>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</si>
  <si>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</si>
  <si>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</si>
  <si>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</si>
  <si>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</si>
  <si>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</si>
  <si>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</si>
  <si>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</si>
  <si>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</si>
  <si>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</si>
  <si>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</si>
  <si>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</si>
  <si>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</si>
  <si>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</si>
  <si>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</si>
  <si>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</si>
  <si>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</si>
  <si>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</si>
  <si>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</si>
  <si>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</si>
  <si>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</si>
  <si>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</si>
  <si>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</si>
  <si>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</si>
  <si>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</si>
  <si>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</si>
  <si>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</si>
  <si>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</si>
  <si>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</si>
  <si>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</si>
  <si>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</si>
  <si>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</si>
  <si>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</si>
  <si>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</si>
  <si>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</si>
  <si>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</si>
  <si>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</si>
  <si>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</si>
  <si>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</si>
  <si>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</si>
  <si>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</si>
  <si>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</si>
  <si>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</si>
  <si>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</si>
  <si>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</si>
  <si>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</si>
  <si>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</si>
  <si>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</si>
  <si>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</si>
  <si>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</si>
  <si>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</si>
  <si>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</si>
  <si>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</si>
  <si>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</si>
  <si>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</si>
  <si>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</si>
  <si>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</si>
  <si>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</si>
  <si>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</si>
  <si>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</si>
  <si>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</si>
  <si>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</si>
  <si>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</si>
  <si>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</si>
  <si>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</si>
  <si>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</si>
  <si>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</si>
  <si>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</si>
  <si>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</si>
  <si>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</si>
  <si>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</si>
  <si>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</si>
  <si>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</si>
  <si>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</si>
  <si>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</si>
  <si>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</si>
  <si>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</si>
  <si>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</si>
  <si>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</si>
  <si>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</si>
  <si>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</si>
  <si>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</si>
  <si>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</si>
  <si>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</si>
  <si>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</si>
  <si>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</si>
  <si>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</si>
  <si>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</si>
  <si>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</si>
  <si>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</si>
  <si>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</si>
  <si>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</si>
  <si>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</si>
  <si>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</si>
  <si>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</si>
  <si>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</si>
  <si>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</si>
  <si>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</si>
  <si>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</si>
  <si>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</si>
  <si>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</si>
  <si>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</si>
  <si>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</si>
  <si>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</si>
  <si>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</si>
  <si>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</si>
  <si>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</si>
  <si>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</si>
  <si>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</si>
  <si>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</si>
  <si>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</si>
  <si>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</si>
  <si>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</si>
  <si>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</si>
  <si>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</si>
  <si>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</si>
  <si>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</si>
  <si>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</si>
  <si>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</si>
  <si>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</si>
  <si>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</si>
  <si>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</si>
  <si>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</si>
  <si>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</si>
  <si>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</si>
  <si>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</si>
  <si>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</si>
  <si>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</si>
  <si>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</si>
  <si>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</si>
  <si>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</si>
  <si>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</si>
  <si>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</si>
  <si>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</si>
  <si>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</si>
  <si>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</si>
  <si>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</si>
  <si>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</si>
  <si>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</si>
  <si>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</si>
  <si>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</si>
  <si>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</si>
  <si>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</si>
  <si>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</si>
  <si>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</si>
  <si>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</si>
  <si>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</si>
  <si>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</si>
  <si>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</si>
  <si>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</si>
  <si>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</si>
  <si>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</si>
  <si>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</si>
  <si>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</si>
  <si>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</si>
  <si>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</si>
  <si>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</si>
  <si>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</si>
  <si>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</si>
  <si>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</si>
  <si>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</si>
  <si>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</si>
  <si>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</si>
  <si>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</si>
  <si>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</si>
  <si>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</si>
  <si>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</si>
  <si>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</si>
  <si>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</si>
  <si>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</si>
  <si>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</si>
  <si>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</si>
  <si>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</si>
  <si>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</si>
  <si>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</si>
  <si>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</si>
  <si>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</si>
  <si>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</si>
  <si>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</si>
  <si>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</si>
  <si>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</si>
  <si>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</si>
  <si>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</si>
  <si>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</si>
  <si>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</si>
  <si>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</si>
  <si>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</si>
  <si>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</si>
  <si>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</si>
  <si>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</si>
  <si>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</si>
  <si>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</si>
  <si>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</si>
  <si>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</si>
  <si>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</si>
  <si>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</si>
  <si>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</si>
  <si>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</si>
  <si>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</si>
  <si>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</si>
  <si>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</si>
  <si>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</si>
  <si>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</si>
  <si>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</si>
  <si>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</si>
  <si>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</si>
  <si>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</si>
  <si>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</si>
  <si>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</si>
  <si>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</si>
  <si>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</si>
  <si>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</si>
  <si>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</si>
  <si>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</si>
  <si>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</si>
  <si>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</si>
  <si>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</si>
  <si>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</si>
  <si>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</si>
  <si>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</si>
  <si>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</si>
  <si>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</si>
  <si>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</si>
  <si>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</si>
  <si>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</si>
  <si>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</si>
  <si>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</si>
  <si>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</si>
  <si>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</si>
  <si>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</si>
  <si>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</si>
  <si>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</si>
  <si>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</si>
  <si>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</si>
  <si>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</si>
  <si>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</si>
  <si>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</si>
  <si>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</si>
  <si>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</si>
  <si>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</si>
  <si>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</si>
  <si>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</si>
  <si>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</si>
  <si>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</si>
  <si>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</si>
  <si>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</si>
  <si>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</si>
  <si>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</si>
  <si>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</si>
  <si>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</si>
  <si>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</si>
  <si>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</si>
  <si>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</si>
  <si>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</si>
  <si>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</si>
  <si>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</si>
  <si>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</si>
  <si>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</si>
  <si>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</si>
  <si>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</si>
  <si>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</si>
  <si>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</si>
  <si>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</si>
  <si>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</si>
  <si>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</si>
  <si>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</si>
  <si>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</si>
  <si>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</si>
  <si>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</si>
  <si>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</si>
  <si>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</si>
  <si>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</si>
  <si>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</si>
  <si>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</si>
  <si>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</si>
  <si>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</si>
  <si>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</si>
  <si>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</si>
  <si>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</si>
  <si>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</si>
  <si>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</si>
  <si>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</si>
  <si>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</si>
  <si>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</si>
  <si>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</si>
  <si>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</si>
  <si>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</si>
  <si>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</si>
  <si>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</si>
  <si>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</si>
  <si>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</si>
  <si>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</si>
  <si>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</si>
  <si>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</si>
  <si>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</si>
  <si>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</si>
  <si>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</si>
  <si>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</si>
  <si>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</si>
  <si>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</si>
  <si>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</si>
  <si>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</si>
  <si>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</si>
  <si>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</si>
  <si>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</si>
  <si>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</si>
  <si>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</si>
  <si>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</si>
  <si>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</si>
  <si>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</si>
  <si>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</si>
  <si>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</si>
  <si>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</si>
  <si>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</si>
  <si>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</si>
  <si>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</si>
  <si>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</si>
  <si>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</si>
  <si>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</si>
  <si>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</si>
  <si>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</si>
  <si>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</si>
  <si>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</si>
  <si>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</si>
  <si>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</si>
  <si>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</si>
  <si>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</si>
  <si>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</si>
  <si>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</si>
  <si>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</si>
  <si>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</si>
  <si>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</si>
  <si>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</si>
  <si>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</si>
  <si>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</si>
  <si>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</si>
  <si>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</si>
  <si>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</si>
  <si>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</si>
  <si>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</si>
  <si>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</si>
  <si>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</si>
  <si>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</si>
  <si>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</si>
  <si>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</si>
  <si>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</si>
  <si>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</si>
  <si>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</si>
  <si>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</si>
  <si>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</si>
  <si>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</si>
  <si>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</si>
  <si>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</si>
  <si>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</si>
  <si>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</si>
  <si>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</si>
  <si>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</si>
  <si>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</si>
  <si>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</si>
  <si>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</si>
  <si>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</si>
  <si>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</si>
  <si>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</si>
  <si>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</si>
  <si>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</si>
  <si>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</si>
  <si>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</si>
  <si>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</si>
  <si>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</si>
  <si>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</si>
  <si>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</si>
  <si>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</si>
  <si>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</si>
  <si>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</si>
  <si>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</si>
  <si>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</si>
  <si>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</si>
  <si>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</si>
  <si>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</si>
  <si>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</si>
  <si>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</si>
  <si>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</si>
  <si>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</si>
  <si>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</si>
  <si>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</si>
  <si>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</si>
  <si>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</si>
  <si>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</si>
  <si>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</si>
  <si>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</si>
  <si>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</si>
  <si>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</si>
  <si>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</si>
  <si>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</si>
  <si>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</si>
  <si>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</si>
  <si>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</si>
  <si>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</si>
  <si>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</si>
  <si>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</si>
  <si>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</si>
  <si>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</si>
  <si>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</si>
  <si>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</si>
  <si>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</si>
  <si>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</si>
  <si>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</si>
  <si>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</si>
  <si>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</si>
  <si>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</si>
  <si>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</si>
  <si>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</si>
  <si>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</si>
  <si>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</si>
  <si>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</si>
  <si>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</si>
  <si>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</si>
  <si>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</si>
  <si>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</si>
  <si>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</si>
  <si>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</si>
  <si>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</si>
  <si>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</si>
  <si>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</si>
  <si>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</si>
  <si>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</si>
  <si>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</si>
  <si>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</si>
  <si>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</si>
  <si>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</si>
  <si>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</si>
  <si>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</si>
  <si>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</si>
  <si>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</si>
  <si>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</si>
  <si>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</si>
  <si>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</si>
  <si>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</si>
  <si>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</si>
  <si>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</si>
  <si>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</si>
  <si>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</si>
  <si>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</si>
  <si>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</si>
  <si>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</si>
  <si>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</si>
  <si>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</si>
  <si>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</si>
  <si>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</si>
  <si>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</si>
  <si>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</si>
  <si>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</si>
  <si>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</si>
  <si>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</si>
  <si>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</si>
  <si>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</si>
  <si>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</si>
  <si>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</si>
  <si>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</si>
  <si>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</si>
  <si>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</si>
  <si>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</si>
  <si>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</si>
  <si>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</si>
  <si>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</si>
  <si>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</si>
  <si>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</si>
  <si>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</si>
  <si>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</si>
  <si>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</si>
  <si>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</si>
  <si>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</si>
  <si>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</si>
  <si>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</si>
  <si>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</si>
  <si>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</si>
  <si>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</si>
  <si>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</si>
  <si>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</si>
  <si>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</si>
  <si>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</si>
  <si>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</si>
  <si>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</si>
  <si>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</si>
  <si>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</si>
  <si>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</si>
  <si>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</si>
  <si>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</si>
  <si>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</si>
  <si>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</si>
  <si>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</si>
  <si>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</si>
  <si>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</si>
  <si>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</si>
  <si>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</si>
  <si>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</si>
  <si>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</si>
  <si>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</si>
  <si>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</si>
  <si>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</si>
  <si>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</si>
  <si>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</si>
  <si>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</si>
  <si>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</si>
  <si>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</si>
  <si>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</si>
  <si>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</si>
  <si>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</si>
  <si>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</si>
  <si>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</si>
  <si>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</si>
  <si>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</si>
  <si>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</si>
  <si>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</si>
  <si>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</si>
  <si>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</si>
  <si>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</si>
  <si>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</si>
  <si>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</si>
  <si>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</si>
  <si>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</si>
  <si>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</si>
  <si>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</si>
  <si>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</si>
  <si>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</si>
  <si>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</si>
  <si>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</si>
  <si>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</si>
  <si>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</si>
  <si>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</si>
  <si>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</si>
  <si>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</si>
  <si>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</si>
  <si>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</si>
  <si>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</si>
  <si>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</si>
  <si>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</si>
  <si>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</si>
  <si>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</si>
  <si>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</si>
  <si>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</si>
  <si>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</si>
  <si>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</si>
  <si>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</si>
  <si>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</si>
  <si>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</si>
  <si>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</si>
  <si>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</si>
  <si>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</si>
  <si>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</si>
  <si>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</si>
  <si>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</si>
  <si>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</si>
  <si>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</si>
  <si>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</si>
  <si>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</si>
  <si>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</si>
  <si>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</si>
  <si>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</si>
  <si>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</si>
  <si>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</si>
  <si>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</si>
  <si>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</si>
  <si>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</si>
  <si>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</si>
  <si>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</si>
  <si>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</si>
  <si>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</si>
  <si>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</si>
  <si>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</si>
  <si>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</si>
  <si>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</si>
  <si>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</si>
  <si>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</si>
  <si>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</si>
  <si>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</si>
  <si>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</si>
  <si>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</si>
  <si>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</si>
  <si>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</si>
  <si>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</si>
  <si>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</si>
  <si>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</si>
  <si>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</si>
  <si>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</si>
  <si>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</si>
  <si>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</si>
  <si>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</si>
  <si>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</si>
  <si>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</si>
  <si>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</si>
  <si>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</si>
  <si>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</si>
  <si>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</si>
  <si>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</si>
  <si>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</si>
  <si>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</si>
  <si>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</si>
  <si>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</si>
  <si>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</si>
  <si>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</si>
  <si>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</si>
  <si>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</si>
  <si>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</si>
  <si>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</si>
  <si>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</si>
  <si>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</si>
  <si>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</si>
  <si>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</si>
  <si>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</si>
  <si>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</si>
  <si>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</si>
  <si>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</si>
  <si>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</si>
  <si>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</si>
  <si>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</si>
  <si>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</si>
  <si>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</si>
  <si>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</si>
  <si>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</si>
  <si>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</si>
  <si>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</si>
  <si>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</si>
  <si>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</si>
  <si>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</si>
  <si>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</si>
  <si>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</si>
  <si>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</si>
  <si>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</si>
  <si>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</si>
  <si>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</si>
  <si>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</si>
  <si>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</si>
  <si>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</si>
  <si>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</si>
  <si>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</si>
  <si>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</si>
  <si>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</si>
  <si>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</si>
  <si>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</si>
  <si>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</si>
  <si>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</si>
  <si>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</si>
  <si>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</si>
  <si>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</si>
  <si>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</si>
  <si>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</si>
  <si>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</si>
  <si>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</si>
  <si>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</si>
  <si>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</si>
  <si>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</si>
  <si>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</si>
  <si>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</si>
  <si>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</si>
  <si>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</si>
  <si>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</si>
  <si>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</si>
  <si>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</si>
  <si>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</si>
  <si>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</si>
  <si>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</si>
  <si>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</si>
  <si>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</si>
  <si>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</si>
  <si>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</si>
  <si>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</si>
  <si>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</si>
  <si>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</si>
  <si>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</si>
  <si>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</si>
  <si>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</si>
  <si>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</si>
  <si>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</si>
  <si>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</si>
  <si>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</si>
  <si>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</si>
  <si>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</si>
  <si>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</si>
  <si>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</si>
  <si>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</si>
  <si>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</si>
  <si>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</si>
  <si>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</si>
  <si>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</si>
  <si>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</si>
  <si>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</si>
  <si>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</si>
  <si>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</si>
  <si>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</si>
  <si>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</si>
  <si>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</si>
  <si>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</si>
  <si>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</si>
  <si>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</si>
  <si>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</si>
  <si>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</si>
  <si>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</si>
  <si>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</si>
  <si>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</si>
  <si>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</si>
  <si>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</si>
  <si>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</si>
  <si>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</si>
  <si>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</si>
  <si>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</si>
  <si>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</si>
  <si>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</si>
  <si>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</si>
  <si>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</si>
  <si>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</si>
  <si>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</si>
  <si>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</si>
  <si>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</si>
  <si>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</si>
  <si>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</si>
  <si>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</si>
  <si>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</si>
  <si>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</si>
  <si>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</si>
  <si>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</si>
  <si>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</si>
  <si>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</si>
  <si>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</si>
  <si>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</si>
  <si>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</si>
  <si>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</si>
  <si>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</si>
  <si>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</si>
  <si>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</si>
  <si>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</si>
  <si>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</si>
  <si>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</si>
  <si>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</si>
  <si>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</si>
  <si>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</si>
  <si>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</si>
  <si>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</si>
  <si>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</si>
  <si>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</si>
  <si>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</si>
  <si>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</si>
  <si>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</si>
  <si>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</si>
  <si>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</si>
  <si>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</si>
  <si>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</si>
  <si>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</si>
  <si>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</si>
  <si>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</si>
  <si>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</si>
  <si>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</si>
  <si>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</si>
  <si>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</si>
  <si>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</si>
  <si>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</si>
  <si>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</si>
  <si>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</si>
  <si>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</si>
  <si>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</si>
  <si>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</si>
  <si>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</si>
  <si>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</si>
  <si>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</si>
  <si>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</si>
  <si>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</si>
  <si>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</si>
  <si>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</si>
  <si>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</si>
  <si>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</si>
  <si>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</si>
  <si>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</si>
  <si>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</si>
  <si>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</si>
  <si>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</si>
  <si>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</si>
  <si>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</si>
  <si>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</si>
  <si>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</si>
  <si>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</si>
  <si>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</si>
  <si>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</si>
  <si>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</si>
  <si>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</si>
  <si>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</si>
  <si>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</si>
  <si>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</si>
  <si>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</si>
  <si>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</si>
  <si>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</si>
  <si>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</si>
  <si>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</si>
  <si>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</si>
  <si>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</si>
  <si>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</si>
  <si>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</si>
  <si>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</si>
  <si>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</si>
  <si>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</si>
  <si>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</si>
  <si>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</si>
  <si>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</si>
  <si>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</si>
  <si>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</si>
  <si>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</si>
  <si>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</si>
  <si>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</si>
  <si>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</si>
  <si>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</si>
  <si>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</si>
  <si>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</si>
  <si>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</si>
  <si>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</si>
  <si>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</si>
  <si>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</si>
  <si>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</si>
  <si>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</si>
  <si>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</si>
  <si>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</si>
  <si>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</si>
  <si>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</si>
  <si>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</si>
  <si>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</si>
  <si>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</si>
  <si>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</si>
  <si>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</si>
  <si>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</si>
  <si>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</si>
  <si>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</si>
  <si>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</si>
  <si>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</si>
  <si>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</si>
  <si>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</si>
  <si>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</si>
  <si>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</si>
  <si>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</si>
  <si>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</si>
  <si>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</si>
  <si>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</si>
  <si>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</si>
  <si>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</si>
  <si>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</si>
  <si>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</si>
  <si>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</si>
  <si>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</si>
  <si>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</si>
  <si>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</si>
  <si>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</si>
  <si>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</si>
  <si>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</si>
  <si>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</si>
  <si>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</si>
  <si>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</si>
  <si>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</si>
  <si>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</si>
  <si>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</si>
  <si>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</si>
  <si>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</si>
  <si>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</si>
  <si>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</si>
  <si>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</si>
  <si>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</si>
  <si>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</si>
  <si>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</si>
  <si>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</si>
  <si>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</si>
  <si>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</si>
  <si>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</si>
  <si>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</si>
  <si>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</si>
  <si>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</si>
  <si>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</si>
  <si>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</si>
  <si>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</si>
  <si>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</si>
  <si>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</si>
  <si>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</si>
  <si>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</si>
  <si>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</si>
  <si>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</si>
  <si>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</si>
  <si>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</si>
  <si>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</si>
  <si>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</si>
  <si>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</si>
  <si>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</si>
  <si>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</si>
  <si>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</si>
  <si>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</si>
  <si>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</si>
  <si>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</si>
  <si>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</si>
  <si>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</si>
  <si>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</si>
  <si>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</si>
  <si>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</si>
  <si>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</si>
  <si>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</si>
  <si>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</si>
  <si>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</si>
  <si>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</si>
  <si>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</si>
  <si>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</si>
  <si>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</si>
  <si>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</si>
  <si>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</si>
  <si>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</si>
  <si>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</si>
  <si>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</si>
  <si>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</si>
  <si>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</si>
  <si>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</si>
  <si>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</si>
  <si>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</si>
  <si>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</si>
  <si>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</si>
  <si>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</si>
  <si>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</si>
  <si>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</si>
  <si>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</si>
  <si>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</si>
  <si>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</si>
  <si>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</si>
  <si>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</si>
  <si>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</si>
  <si>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</si>
  <si>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</si>
  <si>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</si>
  <si>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</si>
  <si>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</si>
  <si>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</si>
  <si>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</si>
  <si>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</si>
  <si>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</si>
  <si>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</si>
  <si>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</si>
  <si>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</si>
  <si>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</si>
  <si>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</si>
  <si>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</si>
  <si>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</si>
  <si>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</si>
  <si>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</si>
  <si>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</si>
  <si>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</si>
  <si>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</si>
  <si>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</si>
  <si>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</si>
  <si>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</si>
  <si>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</si>
  <si>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</si>
  <si>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</si>
  <si>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</si>
  <si>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</si>
  <si>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</si>
  <si>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</si>
  <si>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</si>
  <si>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</si>
  <si>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</si>
  <si>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</si>
  <si>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</si>
  <si>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</si>
  <si>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</si>
  <si>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</si>
  <si>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</si>
  <si>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</si>
  <si>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</si>
  <si>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</si>
  <si>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</si>
  <si>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</si>
  <si>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</si>
  <si>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</si>
  <si>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</si>
  <si>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</si>
  <si>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</si>
  <si>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</si>
  <si>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</si>
  <si>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</si>
  <si>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</si>
  <si>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</si>
  <si>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</si>
  <si>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</si>
  <si>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</si>
  <si>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</si>
  <si>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</si>
  <si>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</si>
  <si>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</si>
  <si>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</si>
  <si>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</si>
  <si>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</si>
  <si>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</si>
  <si>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</si>
  <si>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</si>
  <si>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</si>
  <si>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</si>
  <si>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</si>
  <si>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</si>
  <si>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</si>
  <si>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</si>
  <si>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</si>
  <si>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</si>
  <si>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</si>
  <si>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</si>
  <si>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</si>
  <si>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</si>
  <si>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</si>
  <si>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</si>
  <si>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</si>
  <si>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</si>
  <si>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</si>
  <si>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</si>
  <si>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</si>
  <si>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</si>
  <si>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</si>
  <si>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</si>
  <si>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</si>
  <si>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</si>
  <si>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</si>
  <si>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</si>
  <si>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</si>
  <si>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</si>
  <si>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</si>
  <si>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</si>
  <si>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</si>
  <si>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</si>
  <si>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</si>
  <si>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</si>
  <si>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</si>
  <si>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</si>
  <si>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</si>
  <si>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</si>
  <si>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</si>
  <si>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</si>
  <si>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</si>
  <si>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</si>
  <si>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</si>
  <si>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</si>
  <si>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</si>
  <si>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</si>
  <si>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</si>
  <si>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</si>
  <si>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</si>
  <si>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</si>
  <si>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</si>
  <si>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</si>
  <si>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</si>
  <si>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</si>
  <si>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</si>
  <si>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</si>
  <si>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</si>
  <si>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</si>
  <si>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</si>
  <si>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</si>
  <si>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</si>
  <si>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</si>
  <si>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</si>
  <si>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</si>
  <si>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</si>
  <si>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</si>
  <si>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</si>
  <si>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</si>
  <si>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</si>
  <si>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</si>
  <si>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</si>
  <si>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</si>
  <si>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</si>
  <si>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</si>
  <si>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</si>
  <si>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</si>
  <si>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</si>
  <si>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</si>
  <si>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</si>
  <si>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</si>
  <si>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</si>
  <si>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</si>
  <si>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</si>
  <si>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</si>
  <si>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</si>
  <si>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</si>
  <si>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</si>
  <si>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</si>
  <si>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</si>
  <si>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</si>
  <si>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</si>
  <si>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</si>
  <si>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</si>
  <si>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</si>
  <si>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</si>
  <si>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</si>
  <si>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</si>
  <si>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</si>
  <si>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</si>
  <si>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</si>
  <si>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</si>
  <si>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</si>
  <si>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</si>
  <si>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</si>
  <si>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</si>
  <si>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</si>
  <si>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</si>
  <si>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</si>
  <si>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</si>
  <si>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</si>
  <si>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</si>
  <si>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</si>
  <si>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</si>
  <si>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</si>
  <si>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</si>
  <si>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</si>
  <si>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</si>
  <si>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</si>
  <si>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</si>
  <si>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</si>
  <si>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</si>
  <si>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</si>
  <si>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</si>
  <si>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</si>
  <si>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</si>
  <si>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</si>
  <si>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</si>
  <si>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</si>
  <si>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</si>
  <si>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</si>
  <si>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</si>
  <si>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</si>
  <si>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</si>
  <si>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</si>
  <si>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</si>
  <si>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</si>
  <si>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</si>
  <si>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</si>
  <si>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</si>
  <si>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</si>
  <si>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</si>
  <si>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</si>
  <si>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</si>
  <si>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</si>
  <si>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</si>
  <si>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</si>
  <si>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</si>
  <si>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</si>
  <si>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</si>
  <si>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</si>
  <si>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</si>
  <si>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</si>
  <si>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</si>
  <si>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</si>
  <si>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</si>
  <si>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</si>
  <si>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</si>
  <si>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</si>
  <si>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</si>
  <si>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</si>
  <si>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</si>
  <si>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</si>
  <si>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</si>
  <si>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</si>
  <si>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</si>
  <si>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</si>
  <si>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</si>
  <si>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</si>
  <si>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</si>
  <si>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</si>
  <si>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</si>
  <si>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</si>
  <si>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</si>
  <si>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</si>
  <si>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</si>
  <si>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</si>
  <si>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</si>
  <si>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</si>
  <si>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</si>
  <si>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</si>
  <si>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</si>
  <si>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</si>
  <si>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</si>
  <si>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</si>
  <si>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</si>
  <si>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</si>
  <si>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</si>
  <si>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</si>
  <si>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</si>
  <si>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</si>
  <si>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</si>
  <si>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</si>
  <si>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</si>
  <si>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</si>
  <si>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</si>
  <si>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</si>
  <si>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</si>
  <si>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</si>
  <si>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</si>
  <si>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</si>
  <si>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</si>
  <si>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</si>
  <si>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</si>
  <si>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</si>
  <si>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</si>
  <si>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</si>
  <si>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</si>
  <si>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</si>
  <si>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</si>
  <si>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</si>
  <si>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</si>
  <si>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</si>
  <si>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</si>
  <si>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</si>
  <si>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</si>
  <si>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</si>
  <si>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</si>
  <si>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</si>
  <si>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</si>
  <si>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</si>
  <si>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</si>
  <si>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</si>
  <si>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</si>
  <si>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</si>
  <si>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</si>
  <si>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</si>
  <si>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</si>
  <si>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</si>
  <si>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</si>
  <si>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</si>
  <si>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</si>
  <si>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</si>
  <si>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</si>
  <si>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</si>
  <si>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</si>
  <si>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</si>
  <si>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</si>
  <si>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</si>
  <si>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</si>
  <si>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</si>
  <si>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</si>
  <si>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</si>
  <si>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</si>
  <si>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</si>
  <si>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</si>
  <si>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</si>
  <si>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</si>
  <si>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</si>
  <si>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</si>
  <si>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</si>
  <si>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</si>
  <si>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</si>
  <si>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</si>
  <si>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</si>
  <si>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</si>
  <si>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</si>
  <si>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</si>
  <si>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</si>
  <si>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</si>
  <si>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</si>
  <si>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</si>
  <si>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</si>
  <si>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</si>
  <si>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</si>
  <si>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</si>
  <si>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</si>
  <si>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</si>
  <si>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</si>
  <si>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</si>
  <si>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</si>
  <si>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</si>
  <si>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</si>
  <si>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</si>
  <si>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</si>
  <si>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</si>
  <si>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</si>
  <si>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</si>
  <si>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</si>
  <si>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</si>
  <si>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</si>
  <si>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</si>
  <si>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</si>
  <si>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</si>
  <si>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</si>
  <si>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</si>
  <si>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</si>
  <si>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</si>
  <si>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</si>
  <si>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</si>
  <si>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</si>
  <si>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</si>
  <si>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</si>
  <si>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</si>
  <si>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</si>
  <si>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</si>
  <si>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</si>
  <si>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</si>
  <si>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</si>
  <si>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</si>
  <si>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</si>
  <si>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</si>
  <si>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</si>
  <si>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</si>
  <si>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</si>
  <si>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</si>
  <si>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</si>
  <si>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</si>
  <si>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</si>
  <si>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</si>
  <si>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</si>
  <si>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</si>
  <si>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</si>
  <si>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</si>
  <si>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</si>
  <si>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</si>
  <si>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</si>
  <si>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</si>
  <si>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</si>
  <si>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</si>
  <si>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</si>
  <si>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</si>
  <si>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</si>
  <si>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</si>
  <si>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</si>
  <si>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</si>
  <si>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</si>
  <si>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</si>
  <si>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</si>
  <si>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</si>
  <si>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</si>
  <si>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</si>
  <si>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</si>
  <si>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</si>
  <si>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</si>
  <si>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</si>
  <si>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</si>
  <si>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</si>
  <si>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</si>
  <si>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</si>
  <si>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</si>
  <si>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</si>
  <si>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</si>
  <si>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</si>
  <si>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</si>
  <si>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</si>
  <si>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</si>
  <si>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</si>
  <si>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</si>
  <si>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</si>
  <si>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</si>
  <si>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</si>
  <si>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</si>
  <si>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</si>
  <si>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</si>
  <si>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</si>
  <si>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</si>
  <si>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</si>
  <si>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</si>
  <si>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</si>
  <si>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</si>
  <si>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</si>
  <si>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</si>
  <si>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</si>
  <si>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</si>
  <si>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</si>
  <si>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</si>
  <si>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</si>
  <si>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</si>
  <si>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</si>
  <si>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</si>
  <si>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</si>
  <si>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</si>
  <si>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</si>
  <si>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</si>
  <si>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</si>
  <si>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</si>
  <si>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</si>
  <si>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</si>
  <si>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</si>
  <si>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</si>
  <si>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</si>
  <si>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</si>
  <si>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</si>
  <si>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</si>
  <si>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</si>
  <si>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</si>
  <si>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</si>
  <si>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</si>
  <si>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</si>
  <si>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</si>
  <si>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</si>
  <si>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</si>
  <si>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</si>
  <si>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</si>
  <si>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</si>
  <si>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</si>
  <si>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</si>
  <si>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</si>
  <si>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</si>
  <si>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</si>
  <si>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</si>
  <si>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</si>
  <si>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</si>
  <si>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</si>
  <si>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</si>
  <si>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</si>
  <si>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</si>
  <si>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</si>
  <si>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</si>
  <si>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</si>
  <si>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</si>
  <si>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</si>
  <si>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</si>
  <si>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</si>
  <si>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</si>
  <si>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</si>
  <si>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</si>
  <si>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</si>
  <si>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</si>
  <si>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</si>
  <si>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</si>
  <si>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</si>
  <si>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</si>
  <si>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</si>
  <si>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</si>
  <si>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</si>
  <si>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</si>
  <si>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</si>
  <si>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</si>
  <si>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</si>
  <si>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</si>
  <si>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</si>
  <si>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</si>
  <si>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</si>
  <si>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</si>
  <si>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</si>
  <si>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</si>
  <si>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</si>
  <si>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</si>
  <si>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</si>
  <si>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</si>
  <si>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</si>
  <si>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</si>
  <si>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</si>
  <si>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</si>
  <si>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</si>
  <si>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</si>
  <si>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</si>
  <si>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</si>
  <si>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</si>
  <si>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</si>
  <si>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</si>
  <si>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</si>
  <si>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</si>
  <si>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</si>
  <si>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</si>
  <si>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</si>
  <si>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</si>
  <si>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</si>
  <si>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</si>
  <si>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</si>
  <si>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</si>
  <si>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</si>
  <si>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</si>
  <si>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</si>
  <si>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</si>
  <si>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</si>
  <si>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</si>
  <si>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</si>
  <si>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</si>
  <si>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</si>
  <si>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</si>
  <si>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</si>
  <si>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</si>
  <si>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</si>
  <si>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</si>
  <si>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</si>
  <si>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</si>
  <si>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</si>
  <si>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</si>
  <si>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</si>
  <si>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</si>
  <si>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</si>
  <si>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</si>
  <si>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</si>
  <si>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</si>
  <si>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</si>
  <si>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</si>
  <si>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</si>
  <si>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</si>
  <si>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</si>
  <si>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</si>
  <si>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</si>
  <si>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</si>
  <si>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</si>
  <si>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</si>
  <si>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</si>
  <si>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</si>
  <si>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</si>
  <si>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</si>
  <si>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</si>
  <si>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</si>
  <si>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</si>
  <si>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</si>
  <si>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</si>
  <si>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</si>
  <si>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</si>
  <si>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</si>
  <si>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</si>
  <si>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</si>
  <si>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</si>
  <si>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</si>
  <si>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</si>
  <si>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</si>
  <si>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</si>
  <si>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</si>
  <si>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</si>
  <si>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</si>
  <si>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</si>
  <si>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</si>
  <si>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</si>
  <si>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</si>
  <si>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</si>
  <si>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</si>
  <si>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</si>
  <si>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</si>
  <si>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</si>
  <si>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</si>
  <si>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</si>
  <si>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</si>
  <si>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</si>
  <si>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</si>
  <si>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</si>
  <si>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</si>
  <si>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</si>
  <si>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</si>
  <si>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</si>
  <si>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</si>
  <si>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</si>
  <si>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</si>
  <si>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</si>
  <si>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</si>
  <si>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</si>
  <si>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</si>
  <si>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</si>
  <si>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</si>
  <si>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</si>
  <si>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</si>
  <si>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</si>
  <si>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</si>
  <si>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</si>
  <si>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</si>
  <si>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</si>
  <si>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</si>
  <si>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</si>
  <si>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</si>
  <si>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</si>
  <si>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</si>
  <si>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</si>
  <si>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</si>
  <si>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</si>
  <si>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</si>
  <si>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</si>
  <si>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</si>
  <si>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</si>
  <si>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</si>
  <si>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</si>
  <si>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</si>
  <si>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</si>
  <si>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</si>
  <si>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</si>
  <si>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</si>
  <si>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</si>
  <si>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</si>
  <si>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</si>
  <si>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</si>
  <si>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</si>
  <si>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</si>
  <si>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</si>
  <si>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</si>
  <si>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</si>
  <si>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</si>
  <si>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</si>
  <si>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</si>
  <si>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</si>
  <si>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</si>
  <si>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</si>
  <si>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</si>
  <si>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</si>
  <si>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</si>
  <si>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</si>
  <si>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</si>
  <si>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</si>
  <si>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</si>
  <si>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</si>
  <si>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</si>
  <si>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</si>
  <si>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</si>
  <si>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</si>
  <si>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</si>
  <si>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</si>
  <si>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</si>
  <si>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</si>
  <si>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</si>
  <si>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</si>
  <si>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</si>
  <si>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</si>
  <si>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</si>
  <si>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</si>
  <si>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</si>
  <si>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</si>
  <si>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</si>
  <si>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</si>
  <si>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</si>
  <si>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</si>
  <si>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</si>
  <si>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</si>
  <si>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</si>
  <si>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</si>
  <si>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</si>
  <si>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</si>
  <si>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</si>
  <si>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</si>
  <si>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</si>
  <si>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</si>
  <si>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</si>
  <si>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</si>
  <si>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</si>
  <si>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</si>
  <si>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</si>
  <si>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</si>
  <si>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</si>
  <si>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</si>
  <si>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</si>
  <si>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</si>
  <si>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</si>
  <si>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</si>
  <si>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</si>
  <si>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</si>
  <si>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</si>
  <si>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</si>
  <si>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</si>
  <si>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</si>
  <si>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</si>
  <si>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</si>
  <si>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</si>
  <si>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</si>
  <si>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</si>
  <si>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</si>
  <si>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</si>
  <si>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</si>
  <si>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</si>
  <si>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</si>
  <si>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</si>
  <si>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</si>
  <si>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</si>
  <si>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</si>
  <si>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</si>
  <si>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</si>
  <si>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</si>
  <si>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</si>
  <si>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</si>
  <si>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</si>
  <si>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</si>
  <si>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</si>
  <si>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</si>
  <si>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</si>
  <si>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</si>
  <si>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</si>
  <si>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</si>
  <si>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</si>
  <si>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</si>
  <si>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</si>
  <si>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</si>
  <si>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</si>
  <si>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</si>
  <si>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</si>
  <si>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</si>
  <si>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</si>
  <si>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</si>
  <si>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</si>
  <si>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</si>
  <si>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</si>
  <si>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</si>
  <si>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</si>
  <si>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</si>
  <si>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</si>
  <si>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</si>
  <si>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</si>
  <si>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</si>
  <si>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</si>
  <si>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</si>
  <si>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</si>
  <si>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</si>
  <si>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</si>
  <si>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</si>
  <si>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</si>
  <si>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</si>
  <si>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</si>
  <si>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</si>
  <si>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</si>
  <si>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</si>
  <si>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</si>
  <si>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</si>
  <si>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</si>
  <si>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</si>
  <si>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</si>
  <si>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</si>
  <si>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</si>
  <si>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</si>
  <si>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</si>
  <si>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</si>
  <si>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</si>
  <si>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</si>
  <si>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</si>
  <si>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</si>
  <si>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</si>
  <si>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</si>
  <si>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</si>
  <si>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</si>
  <si>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</si>
  <si>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</si>
  <si>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</si>
  <si>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</si>
  <si>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</si>
  <si>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</si>
  <si>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</si>
  <si>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</si>
  <si>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</si>
  <si>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</si>
  <si>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</si>
  <si>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</si>
  <si>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</si>
  <si>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</si>
  <si>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</si>
  <si>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</si>
  <si>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</si>
  <si>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</si>
  <si>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</si>
  <si>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</si>
  <si>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</si>
  <si>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</si>
  <si>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</si>
  <si>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</si>
  <si>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</si>
  <si>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</si>
  <si>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</si>
  <si>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</si>
  <si>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</si>
  <si>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</si>
  <si>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</si>
  <si>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</si>
  <si>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</si>
  <si>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</si>
  <si>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</si>
  <si>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</si>
  <si>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</si>
  <si>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</si>
  <si>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</si>
  <si>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</si>
  <si>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</si>
  <si>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</si>
  <si>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</si>
  <si>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</si>
  <si>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</si>
  <si>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</si>
  <si>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</si>
  <si>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</si>
  <si>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</si>
  <si>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</si>
  <si>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</si>
  <si>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</si>
  <si>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</si>
  <si>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</si>
  <si>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</si>
  <si>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</si>
  <si>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</si>
  <si>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</si>
  <si>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</si>
  <si>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</si>
  <si>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</si>
  <si>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</si>
  <si>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</si>
  <si>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</si>
  <si>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</si>
  <si>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</si>
  <si>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</si>
  <si>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</si>
  <si>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</si>
  <si>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</si>
  <si>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</si>
  <si>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</si>
  <si>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</si>
  <si>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</si>
  <si>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</si>
  <si>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</si>
  <si>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</si>
  <si>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</si>
  <si>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</si>
  <si>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</si>
  <si>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</si>
  <si>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</si>
  <si>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</si>
  <si>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</si>
  <si>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</si>
  <si>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</si>
  <si>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</si>
  <si>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</si>
  <si>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</si>
  <si>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</si>
  <si>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</si>
  <si>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</si>
  <si>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</si>
  <si>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</si>
  <si>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</si>
  <si>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</si>
  <si>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</si>
  <si>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</si>
  <si>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</si>
  <si>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</si>
  <si>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</si>
  <si>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</si>
  <si>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</si>
  <si>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</si>
  <si>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</si>
  <si>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</si>
  <si>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</si>
  <si>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</si>
  <si>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</si>
  <si>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</si>
  <si>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</si>
  <si>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</si>
  <si>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</si>
  <si>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</si>
  <si>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</si>
  <si>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</si>
  <si>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</si>
  <si>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</si>
  <si>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</si>
  <si>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</si>
  <si>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</si>
  <si>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</si>
  <si>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</si>
  <si>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</si>
  <si>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</si>
  <si>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</si>
  <si>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</si>
  <si>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</si>
  <si>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</si>
  <si>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</si>
  <si>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</si>
  <si>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</si>
  <si>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</si>
  <si>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</si>
  <si>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</si>
  <si>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</si>
  <si>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</si>
  <si>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</si>
  <si>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</si>
  <si>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</si>
  <si>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</si>
  <si>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</si>
  <si>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</si>
  <si>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</si>
  <si>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</si>
  <si>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</si>
  <si>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</si>
  <si>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</si>
  <si>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</si>
  <si>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</si>
  <si>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</si>
  <si>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</si>
  <si>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</si>
  <si>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</si>
  <si>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</si>
  <si>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</si>
  <si>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</si>
  <si>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</si>
  <si>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</si>
  <si>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</si>
  <si>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</si>
  <si>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</si>
  <si>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</si>
  <si>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</si>
  <si>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</si>
  <si>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</si>
  <si>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</si>
  <si>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</si>
  <si>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</si>
  <si>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</si>
  <si>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</si>
  <si>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</si>
  <si>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</si>
  <si>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</si>
  <si>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</si>
  <si>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</si>
  <si>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</si>
  <si>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</si>
  <si>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</si>
  <si>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</si>
  <si>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</si>
  <si>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</si>
  <si>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</si>
  <si>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</si>
  <si>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</si>
  <si>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</si>
  <si>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</si>
  <si>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</si>
  <si>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</si>
  <si>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</si>
  <si>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</si>
  <si>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</si>
  <si>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</si>
  <si>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</si>
  <si>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</si>
  <si>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</si>
  <si>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</si>
  <si>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</si>
  <si>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</si>
  <si>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</si>
  <si>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</si>
  <si>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</si>
  <si>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</si>
  <si>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</si>
  <si>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</si>
  <si>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</si>
  <si>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</si>
  <si>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</si>
  <si>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</si>
  <si>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</si>
  <si>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</si>
  <si>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</si>
  <si>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</si>
  <si>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</si>
  <si>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</si>
  <si>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</si>
  <si>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</si>
  <si>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</si>
  <si>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</si>
  <si>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</si>
  <si>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</si>
  <si>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</si>
  <si>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</si>
  <si>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</si>
  <si>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</si>
  <si>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</si>
  <si>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</si>
  <si>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</si>
  <si>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</si>
  <si>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</si>
  <si>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</si>
  <si>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</si>
  <si>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</si>
  <si>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</si>
  <si>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</si>
  <si>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</si>
  <si>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</si>
  <si>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</si>
  <si>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</si>
  <si>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</si>
  <si>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</si>
  <si>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</si>
  <si>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</si>
  <si>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</si>
  <si>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</si>
  <si>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</si>
  <si>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</si>
  <si>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</si>
  <si>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</si>
  <si>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</si>
  <si>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</si>
  <si>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</si>
  <si>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</si>
  <si>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</si>
  <si>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</si>
  <si>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</si>
  <si>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</si>
  <si>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</si>
  <si>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</si>
  <si>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</si>
  <si>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</si>
  <si>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</si>
  <si>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</si>
  <si>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</si>
  <si>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</si>
  <si>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</si>
  <si>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</si>
  <si>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</si>
  <si>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</si>
  <si>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</si>
  <si>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</si>
  <si>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</si>
  <si>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</si>
  <si>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</si>
  <si>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</si>
  <si>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</si>
  <si>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</si>
  <si>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</si>
  <si>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</si>
  <si>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</si>
  <si>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</si>
  <si>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</si>
  <si>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</si>
  <si>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</si>
  <si>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</si>
  <si>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</si>
  <si>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</si>
  <si>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</si>
  <si>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</si>
  <si>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</si>
  <si>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</si>
  <si>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</si>
  <si>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</si>
  <si>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</si>
  <si>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</si>
  <si>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</si>
  <si>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</si>
  <si>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</si>
  <si>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</si>
  <si>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</si>
  <si>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</si>
  <si>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</si>
  <si>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</si>
  <si>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</si>
  <si>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</si>
  <si>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</si>
  <si>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</si>
  <si>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</si>
  <si>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</si>
  <si>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</si>
  <si>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</si>
  <si>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</si>
  <si>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</si>
  <si>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</si>
  <si>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</si>
  <si>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</si>
  <si>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</si>
  <si>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</si>
  <si>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</si>
  <si>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</si>
  <si>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</si>
  <si>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</si>
  <si>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</si>
  <si>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</si>
  <si>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</si>
  <si>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</si>
  <si>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</si>
  <si>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</si>
  <si>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</si>
  <si>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</si>
  <si>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</si>
  <si>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</si>
  <si>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</si>
  <si>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</si>
  <si>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</si>
  <si>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</si>
  <si>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</si>
  <si>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</si>
  <si>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</si>
  <si>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</si>
  <si>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</si>
  <si>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</si>
  <si>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</si>
  <si>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</si>
  <si>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</si>
  <si>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</si>
  <si>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</si>
  <si>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</si>
  <si>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</si>
  <si>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</si>
  <si>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</si>
  <si>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</si>
  <si>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</si>
  <si>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</si>
  <si>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</si>
  <si>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</si>
  <si>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</si>
  <si>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</si>
  <si>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</si>
  <si>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</si>
  <si>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</si>
  <si>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</si>
  <si>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</si>
  <si>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</si>
  <si>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</si>
  <si>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</si>
  <si>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</si>
  <si>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</si>
  <si>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</si>
  <si>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</si>
  <si>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</si>
  <si>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</si>
  <si>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</si>
  <si>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</si>
  <si>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</si>
  <si>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</si>
  <si>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</si>
  <si>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</si>
  <si>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</si>
  <si>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</si>
  <si>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</si>
  <si>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</si>
  <si>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</si>
  <si>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</si>
  <si>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</si>
  <si>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</si>
  <si>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</si>
  <si>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</si>
  <si>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</si>
  <si>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</si>
  <si>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</si>
  <si>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</si>
  <si>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</si>
  <si>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</si>
  <si>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</si>
  <si>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</si>
  <si>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</si>
  <si>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</si>
  <si>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</si>
  <si>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</si>
  <si>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</si>
  <si>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</si>
  <si>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</si>
  <si>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</si>
  <si>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</si>
  <si>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</si>
  <si>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</si>
  <si>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</si>
  <si>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</si>
  <si>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</si>
  <si>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</si>
  <si>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</si>
  <si>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</si>
  <si>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</si>
  <si>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</si>
  <si>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</si>
  <si>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</si>
  <si>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</si>
  <si>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</si>
  <si>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</si>
  <si>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</si>
  <si>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</si>
  <si>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</si>
  <si>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</si>
  <si>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</si>
  <si>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</si>
  <si>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</si>
  <si>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</si>
  <si>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</si>
  <si>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</si>
  <si>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</si>
  <si>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</si>
  <si>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</si>
  <si>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</si>
  <si>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</si>
  <si>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</si>
  <si>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</si>
  <si>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</si>
  <si>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</si>
  <si>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</si>
  <si>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</si>
  <si>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</si>
  <si>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</si>
  <si>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</si>
  <si>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</si>
  <si>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</si>
  <si>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</si>
  <si>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</si>
  <si>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</si>
  <si>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</si>
  <si>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</si>
  <si>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</si>
  <si>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</si>
  <si>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</si>
  <si>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</si>
  <si>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</si>
  <si>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</si>
  <si>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</si>
  <si>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</si>
  <si>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</si>
  <si>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</si>
  <si>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</si>
  <si>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</si>
  <si>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</si>
  <si>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</si>
  <si>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</si>
  <si>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</si>
  <si>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</si>
  <si>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</si>
  <si>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</si>
  <si>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</si>
  <si>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</si>
  <si>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</si>
  <si>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</si>
  <si>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</si>
  <si>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</si>
  <si>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</si>
  <si>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</si>
  <si>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</si>
  <si>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</si>
  <si>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</si>
  <si>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</si>
  <si>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</si>
  <si>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</si>
  <si>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</si>
  <si>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</si>
  <si>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</si>
  <si>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</si>
  <si>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</si>
  <si>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</si>
  <si>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</si>
  <si>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</si>
  <si>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</si>
  <si>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</si>
  <si>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</si>
  <si>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</si>
  <si>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</si>
  <si>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</si>
  <si>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</si>
  <si>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</si>
  <si>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</si>
  <si>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</si>
  <si>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</si>
  <si>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</si>
  <si>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</si>
  <si>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</si>
  <si>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</si>
  <si>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</si>
  <si>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</si>
  <si>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</si>
  <si>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</si>
  <si>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</si>
  <si>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</si>
  <si>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</si>
  <si>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</si>
  <si>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</si>
  <si>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</si>
  <si>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</si>
  <si>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</si>
  <si>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</si>
  <si>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</si>
  <si>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</si>
  <si>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</si>
  <si>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</si>
  <si>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</si>
  <si>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</si>
  <si>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</si>
  <si>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</si>
  <si>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</si>
  <si>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</si>
  <si>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</si>
  <si>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</si>
  <si>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</si>
  <si>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</si>
  <si>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</si>
  <si>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</si>
  <si>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</si>
  <si>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</si>
  <si>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</si>
  <si>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</si>
  <si>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</si>
  <si>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</si>
  <si>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</si>
  <si>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</si>
  <si>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</si>
  <si>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</si>
  <si>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</si>
  <si>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</si>
  <si>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</si>
  <si>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</si>
  <si>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</si>
  <si>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</si>
  <si>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</si>
  <si>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</si>
  <si>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</si>
  <si>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</si>
  <si>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</si>
  <si>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</si>
  <si>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</si>
  <si>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</si>
  <si>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</si>
  <si>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</si>
  <si>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</si>
  <si>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</si>
  <si>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</si>
  <si>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</si>
  <si>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</si>
  <si>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</si>
  <si>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</si>
  <si>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</si>
  <si>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</si>
  <si>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</si>
  <si>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</si>
  <si>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</si>
  <si>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</si>
  <si>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</si>
  <si>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</si>
  <si>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</si>
  <si>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</si>
  <si>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</si>
  <si>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</si>
  <si>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</si>
  <si>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</si>
  <si>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</si>
  <si>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</si>
  <si>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</si>
  <si>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</si>
  <si>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</si>
  <si>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</si>
  <si>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</si>
  <si>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</si>
  <si>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</si>
  <si>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</si>
  <si>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</si>
  <si>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</si>
  <si>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</si>
  <si>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</si>
  <si>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</si>
  <si>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</si>
  <si>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</si>
  <si>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</si>
  <si>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</si>
  <si>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</si>
  <si>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</si>
  <si>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</si>
  <si>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</si>
  <si>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</si>
  <si>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</si>
  <si>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</si>
  <si>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</si>
  <si>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</si>
  <si>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</si>
  <si>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</si>
  <si>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</si>
  <si>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</si>
  <si>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</si>
  <si>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</si>
  <si>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</si>
  <si>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</si>
  <si>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</si>
  <si>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</si>
  <si>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</si>
  <si>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</si>
  <si>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</si>
  <si>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</si>
  <si>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</si>
  <si>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</si>
  <si>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</si>
  <si>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</si>
  <si>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</si>
  <si>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</si>
  <si>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</si>
  <si>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</si>
  <si>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</si>
  <si>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</si>
  <si>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</si>
  <si>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</si>
  <si>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</si>
  <si>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</si>
  <si>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</si>
  <si>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</si>
  <si>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</si>
  <si>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</si>
  <si>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</si>
  <si>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</si>
  <si>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</si>
  <si>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</si>
  <si>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</si>
  <si>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</si>
  <si>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</si>
  <si>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</si>
  <si>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</si>
  <si>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</si>
  <si>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</si>
  <si>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</si>
  <si>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</si>
  <si>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</si>
  <si>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</si>
  <si>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</si>
  <si>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</si>
  <si>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</si>
  <si>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</si>
  <si>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</si>
  <si>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</si>
  <si>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</si>
  <si>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</si>
  <si>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</si>
  <si>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</si>
  <si>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</si>
  <si>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</si>
  <si>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</si>
  <si>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</si>
  <si>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</si>
  <si>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</si>
  <si>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</si>
  <si>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</si>
  <si>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</si>
  <si>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</si>
  <si>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</si>
  <si>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</si>
  <si>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</si>
  <si>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</si>
  <si>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</si>
  <si>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</si>
  <si>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</si>
  <si>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</si>
  <si>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</si>
  <si>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</si>
  <si>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</si>
  <si>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</si>
  <si>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</si>
  <si>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</si>
  <si>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</si>
  <si>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</si>
  <si>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</si>
  <si>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</si>
  <si>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</si>
  <si>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</si>
  <si>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</si>
  <si>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</si>
  <si>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</si>
  <si>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</si>
  <si>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</si>
  <si>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</si>
  <si>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</si>
  <si>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</si>
  <si>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</si>
  <si>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</si>
  <si>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</si>
  <si>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</si>
  <si>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</si>
  <si>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</si>
  <si>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</si>
  <si>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</si>
  <si>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</si>
  <si>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</si>
  <si>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</si>
  <si>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</si>
  <si>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</si>
  <si>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</si>
  <si>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</si>
  <si>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</si>
  <si>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</si>
  <si>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</si>
  <si>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</si>
  <si>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</si>
  <si>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</si>
  <si>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</si>
  <si>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</si>
  <si>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</si>
  <si>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</si>
  <si>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</si>
  <si>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</si>
  <si>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</si>
  <si>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</si>
  <si>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</si>
  <si>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</si>
  <si>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</si>
  <si>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</si>
  <si>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</si>
  <si>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</si>
  <si>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</si>
  <si>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</si>
  <si>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</si>
  <si>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</si>
  <si>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</si>
  <si>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</si>
  <si>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</si>
  <si>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</si>
  <si>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</si>
  <si>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</si>
  <si>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</si>
  <si>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</si>
  <si>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</si>
  <si>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</si>
  <si>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</si>
  <si>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</si>
  <si>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</si>
  <si>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</si>
  <si>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</si>
  <si>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</si>
  <si>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</si>
  <si>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</si>
  <si>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</si>
  <si>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</si>
  <si>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</si>
  <si>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</si>
  <si>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</si>
  <si>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</si>
  <si>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</si>
  <si>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</si>
  <si>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</si>
  <si>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</si>
  <si>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</si>
  <si>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</si>
  <si>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</si>
  <si>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</si>
  <si>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</si>
  <si>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</si>
  <si>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</si>
  <si>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</si>
  <si>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</si>
  <si>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</si>
  <si>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</si>
  <si>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</si>
  <si>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</si>
  <si>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</si>
  <si>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</si>
  <si>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</si>
  <si>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</si>
  <si>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</si>
  <si>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</si>
  <si>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</si>
  <si>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</si>
  <si>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</si>
  <si>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</si>
  <si>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</si>
  <si>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</si>
  <si>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</si>
  <si>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</si>
  <si>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</si>
  <si>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</si>
  <si>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</si>
  <si>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</si>
  <si>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</si>
  <si>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</si>
  <si>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</si>
  <si>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</si>
  <si>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</si>
  <si>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</si>
  <si>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</si>
  <si>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</si>
  <si>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</si>
  <si>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</si>
  <si>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</si>
  <si>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</si>
  <si>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</si>
  <si>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</si>
  <si>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</si>
  <si>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</si>
  <si>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</si>
  <si>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</si>
  <si>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</si>
  <si>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</si>
  <si>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</si>
  <si>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</si>
  <si>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</si>
  <si>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</si>
  <si>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</si>
  <si>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</si>
  <si>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</si>
  <si>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</si>
  <si>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</si>
  <si>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</si>
  <si>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</si>
  <si>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</si>
  <si>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</si>
  <si>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</si>
  <si>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</si>
  <si>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</si>
  <si>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</si>
  <si>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</si>
  <si>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</si>
  <si>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</si>
  <si>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</si>
  <si>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</si>
  <si>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</si>
  <si>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</si>
  <si>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</si>
  <si>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</si>
  <si>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</si>
  <si>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</si>
  <si>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</si>
  <si>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</si>
  <si>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</si>
  <si>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</si>
  <si>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</si>
  <si>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</si>
  <si>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</si>
  <si>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</si>
  <si>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</si>
  <si>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</si>
  <si>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</si>
  <si>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</si>
  <si>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</si>
  <si>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</si>
  <si>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</si>
  <si>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</si>
  <si>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</si>
  <si>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</si>
  <si>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</si>
  <si>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</si>
  <si>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</si>
  <si>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</si>
  <si>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</si>
  <si>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</si>
  <si>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</si>
  <si>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</si>
  <si>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</si>
  <si>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</si>
  <si>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</si>
  <si>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</si>
  <si>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</si>
  <si>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</si>
  <si>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</si>
  <si>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</si>
  <si>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</si>
  <si>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</si>
  <si>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</si>
  <si>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</si>
  <si>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</si>
  <si>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</si>
  <si>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</si>
  <si>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</si>
  <si>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</si>
  <si>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</si>
  <si>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</si>
  <si>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</si>
  <si>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</si>
  <si>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</si>
  <si>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</si>
  <si>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</si>
  <si>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</si>
  <si>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</si>
  <si>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</si>
  <si>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</si>
  <si>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</si>
  <si>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</si>
  <si>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</si>
  <si>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</si>
  <si>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</si>
  <si>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</si>
  <si>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</si>
  <si>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</si>
  <si>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</si>
  <si>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</si>
  <si>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</si>
  <si>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</si>
  <si>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</si>
  <si>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</si>
  <si>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</si>
  <si>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</si>
  <si>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</si>
  <si>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</si>
  <si>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</si>
  <si>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</si>
  <si>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</si>
  <si>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</si>
  <si>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</si>
  <si>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</si>
  <si>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</si>
  <si>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</si>
  <si>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</si>
  <si>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</si>
  <si>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</si>
  <si>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</si>
  <si>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</si>
  <si>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</si>
  <si>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</si>
  <si>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</si>
  <si>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</si>
  <si>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</si>
  <si>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</si>
  <si>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</si>
  <si>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</si>
  <si>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</si>
  <si>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</si>
  <si>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</si>
  <si>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</si>
  <si>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</si>
  <si>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</si>
  <si>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</si>
  <si>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</si>
  <si>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</si>
  <si>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</si>
  <si>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</si>
  <si>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</si>
  <si>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</si>
  <si>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</si>
  <si>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</si>
  <si>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</si>
  <si>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</si>
  <si>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</si>
  <si>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</si>
  <si>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</si>
  <si>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</si>
  <si>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</si>
  <si>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</si>
  <si>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</si>
  <si>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</si>
  <si>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</si>
  <si>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</si>
  <si>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</si>
  <si>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</si>
  <si>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</si>
  <si>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</si>
  <si>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</si>
  <si>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</si>
  <si>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</si>
  <si>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</si>
  <si>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</si>
  <si>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</si>
  <si>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</si>
  <si>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</si>
  <si>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</si>
  <si>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</si>
  <si>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</si>
  <si>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</si>
  <si>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</si>
  <si>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</si>
  <si>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</si>
  <si>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</si>
  <si>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</si>
  <si>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</si>
  <si>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</si>
  <si>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</si>
  <si>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</si>
  <si>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</si>
  <si>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</si>
  <si>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</si>
  <si>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</si>
  <si>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</si>
  <si>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</si>
  <si>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</si>
  <si>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</si>
  <si>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</si>
  <si>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</si>
  <si>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</si>
  <si>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</si>
  <si>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</si>
  <si>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</si>
  <si>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</si>
  <si>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</si>
  <si>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</si>
  <si>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</si>
  <si>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</si>
  <si>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</si>
  <si>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</si>
  <si>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</si>
  <si>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</si>
  <si>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</si>
  <si>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</si>
  <si>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</si>
  <si>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</si>
  <si>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</si>
  <si>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</si>
  <si>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</si>
  <si>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</si>
  <si>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</si>
  <si>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</si>
  <si>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</si>
  <si>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</si>
  <si>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</si>
  <si>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</si>
  <si>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</si>
  <si>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</si>
  <si>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</si>
  <si>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</si>
  <si>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</si>
  <si>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</si>
  <si>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</si>
  <si>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</si>
  <si>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</si>
  <si>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</si>
  <si>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</si>
  <si>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</si>
  <si>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</si>
  <si>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</si>
  <si>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</si>
  <si>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</si>
  <si>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</si>
  <si>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</si>
  <si>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</si>
  <si>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</si>
  <si>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</si>
  <si>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</si>
  <si>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</si>
  <si>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</si>
  <si>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</si>
  <si>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</si>
  <si>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</si>
  <si>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</si>
  <si>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</si>
  <si>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</si>
  <si>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</si>
  <si>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</si>
  <si>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</si>
  <si>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</si>
  <si>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</si>
  <si>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</si>
  <si>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</si>
  <si>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</si>
  <si>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</si>
  <si>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</si>
  <si>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</si>
  <si>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</si>
  <si>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</si>
  <si>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</si>
  <si>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</si>
  <si>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</si>
  <si>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</si>
  <si>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</si>
  <si>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</si>
  <si>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</si>
  <si>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</si>
  <si>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</si>
  <si>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</si>
  <si>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</si>
  <si>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</si>
  <si>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</si>
  <si>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</si>
  <si>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</si>
  <si>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</si>
  <si>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</si>
  <si>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</si>
  <si>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</si>
  <si>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</si>
  <si>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</si>
  <si>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</si>
  <si>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</si>
  <si>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</si>
  <si>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</si>
  <si>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</si>
  <si>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</si>
  <si>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</si>
  <si>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</si>
  <si>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</si>
  <si>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</si>
  <si>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</si>
  <si>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</si>
  <si>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</si>
  <si>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</si>
  <si>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</si>
  <si>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</si>
  <si>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</si>
  <si>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</si>
  <si>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</si>
  <si>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</si>
  <si>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</si>
  <si>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</si>
  <si>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</si>
  <si>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</si>
  <si>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</si>
  <si>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</si>
  <si>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</si>
  <si>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</si>
  <si>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</si>
  <si>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</si>
  <si>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</si>
  <si>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</si>
  <si>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</si>
  <si>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</si>
  <si>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</si>
  <si>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</si>
  <si>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</si>
  <si>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</si>
  <si>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</si>
  <si>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</si>
  <si>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</si>
  <si>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</si>
  <si>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</si>
  <si>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</si>
  <si>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</si>
  <si>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</si>
  <si>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</si>
  <si>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</si>
  <si>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</si>
  <si>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</si>
  <si>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</si>
  <si>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</si>
  <si>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</si>
  <si>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</si>
  <si>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</si>
  <si>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</si>
  <si>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</si>
  <si>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</si>
  <si>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</si>
  <si>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</si>
  <si>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</si>
  <si>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</si>
  <si>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</si>
  <si>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</si>
  <si>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</si>
  <si>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</si>
  <si>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</si>
  <si>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</si>
  <si>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</si>
  <si>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</si>
  <si>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</si>
  <si>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</si>
  <si>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</si>
  <si>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</si>
  <si>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</si>
  <si>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</si>
  <si>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</si>
  <si>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</si>
  <si>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</si>
  <si>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</si>
  <si>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</si>
  <si>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</si>
  <si>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</si>
  <si>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</si>
  <si>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</si>
  <si>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</si>
  <si>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</si>
  <si>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</si>
  <si>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</si>
  <si>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</si>
  <si>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</si>
  <si>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</si>
  <si>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</si>
  <si>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</si>
  <si>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</si>
  <si>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</si>
  <si>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</si>
  <si>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</si>
  <si>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</si>
  <si>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</si>
  <si>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</si>
  <si>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</si>
  <si>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</si>
  <si>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</si>
  <si>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</si>
  <si>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</si>
  <si>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</si>
  <si>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</si>
  <si>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</si>
  <si>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</si>
  <si>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</si>
  <si>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</si>
  <si>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</si>
  <si>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</si>
  <si>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</si>
  <si>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</si>
  <si>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</si>
  <si>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</si>
  <si>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</si>
  <si>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</si>
  <si>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</si>
  <si>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</si>
  <si>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</si>
  <si>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</si>
  <si>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</si>
  <si>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</si>
  <si>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</si>
  <si>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</si>
  <si>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</si>
  <si>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</si>
  <si>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</si>
  <si>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</si>
  <si>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</si>
  <si>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</si>
  <si>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</si>
  <si>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</si>
  <si>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</si>
  <si>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</si>
  <si>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</si>
  <si>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</si>
  <si>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</si>
  <si>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</si>
  <si>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</si>
  <si>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</si>
  <si>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</si>
  <si>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</si>
  <si>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</si>
  <si>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</si>
  <si>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</si>
  <si>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</si>
  <si>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</si>
  <si>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</si>
  <si>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</si>
  <si>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</si>
  <si>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</si>
  <si>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</si>
  <si>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</si>
  <si>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</si>
  <si>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</si>
  <si>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</si>
  <si>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</si>
  <si>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</si>
  <si>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</si>
  <si>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</si>
  <si>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</si>
  <si>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</si>
  <si>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</si>
  <si>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</si>
  <si>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</si>
  <si>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</si>
  <si>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</si>
  <si>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</si>
  <si>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</si>
  <si>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</si>
  <si>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</si>
  <si>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</si>
  <si>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</si>
  <si>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</si>
  <si>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</si>
  <si>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</si>
  <si>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</si>
  <si>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</si>
  <si>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</si>
  <si>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</si>
  <si>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</si>
  <si>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</si>
  <si>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</si>
  <si>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</si>
  <si>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</si>
  <si>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</si>
  <si>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</si>
  <si>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</si>
  <si>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</si>
  <si>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</si>
  <si>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</si>
  <si>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</si>
  <si>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</si>
  <si>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</si>
  <si>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</si>
  <si>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</si>
  <si>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</si>
  <si>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</si>
  <si>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</si>
  <si>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</si>
  <si>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</si>
  <si>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</si>
  <si>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</si>
  <si>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</si>
  <si>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</si>
  <si>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</si>
  <si>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</si>
  <si>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</si>
  <si>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</si>
  <si>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</si>
  <si>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</si>
  <si>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</si>
  <si>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</si>
  <si>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</si>
  <si>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</si>
  <si>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</si>
  <si>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</si>
  <si>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</si>
  <si>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</si>
  <si>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</si>
  <si>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</si>
  <si>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</si>
  <si>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</si>
  <si>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</si>
  <si>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</si>
  <si>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</si>
  <si>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</si>
  <si>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</si>
  <si>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</si>
  <si>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</si>
  <si>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</si>
  <si>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</si>
  <si>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</si>
  <si>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</si>
  <si>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</si>
  <si>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</si>
  <si>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</si>
  <si>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</si>
  <si>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</si>
  <si>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</si>
  <si>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</si>
  <si>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</si>
  <si>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</si>
  <si>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</si>
  <si>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</si>
  <si>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</si>
  <si>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</si>
  <si>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</si>
  <si>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</si>
  <si>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</si>
  <si>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</si>
  <si>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</si>
  <si>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</si>
  <si>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</si>
  <si>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</si>
  <si>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</si>
  <si>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</si>
  <si>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</si>
  <si>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</si>
  <si>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</si>
  <si>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</si>
  <si>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</si>
  <si>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</si>
  <si>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</si>
  <si>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</si>
  <si>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</si>
  <si>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</si>
  <si>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</si>
  <si>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</si>
  <si>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</si>
  <si>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</si>
  <si>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</si>
  <si>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</si>
  <si>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</si>
  <si>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</si>
  <si>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</si>
  <si>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</si>
  <si>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</si>
  <si>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</si>
  <si>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</si>
  <si>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</si>
  <si>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</si>
  <si>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</si>
  <si>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</si>
  <si>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</si>
  <si>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</si>
  <si>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</si>
  <si>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</si>
  <si>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</si>
  <si>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</si>
  <si>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</si>
  <si>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</si>
  <si>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</si>
  <si>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</si>
  <si>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</si>
  <si>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</si>
  <si>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</si>
  <si>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</si>
  <si>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</si>
  <si>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</si>
  <si>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</si>
  <si>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</si>
  <si>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</si>
  <si>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</si>
  <si>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</si>
  <si>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</si>
  <si>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</si>
  <si>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</si>
  <si>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</si>
  <si>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</si>
  <si>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</si>
  <si>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</si>
  <si>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</si>
  <si>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</si>
  <si>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</si>
  <si>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</si>
  <si>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</si>
  <si>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</si>
  <si>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</si>
  <si>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</si>
  <si>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</si>
  <si>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</si>
  <si>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</si>
  <si>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</si>
  <si>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</si>
  <si>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</si>
  <si>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</si>
  <si>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</si>
  <si>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</si>
  <si>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</si>
  <si>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</si>
  <si>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</si>
  <si>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</si>
  <si>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</si>
  <si>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</si>
  <si>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</si>
  <si>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</si>
  <si>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</si>
  <si>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</si>
  <si>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</si>
  <si>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</si>
  <si>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</si>
  <si>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</si>
  <si>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</si>
  <si>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</si>
  <si>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</si>
  <si>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</si>
  <si>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</si>
  <si>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</si>
  <si>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</si>
  <si>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</si>
  <si>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</si>
  <si>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</si>
  <si>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</si>
  <si>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</si>
  <si>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</si>
  <si>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</si>
  <si>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</si>
  <si>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</si>
  <si>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</si>
  <si>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</si>
  <si>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</si>
  <si>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</si>
  <si>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</si>
  <si>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</si>
  <si>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</si>
  <si>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</si>
  <si>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</si>
  <si>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</si>
  <si>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</si>
  <si>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</si>
  <si>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</si>
  <si>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</si>
  <si>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</si>
  <si>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</si>
  <si>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</si>
  <si>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</si>
  <si>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</si>
  <si>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</si>
  <si>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</si>
  <si>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</si>
  <si>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</si>
  <si>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</si>
  <si>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</si>
  <si>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</si>
  <si>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</si>
  <si>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</si>
  <si>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</si>
  <si>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</si>
  <si>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</si>
  <si>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</si>
  <si>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</si>
  <si>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</si>
  <si>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</si>
  <si>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</si>
  <si>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</si>
  <si>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</si>
  <si>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</si>
  <si>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</si>
  <si>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</si>
  <si>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</si>
  <si>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</si>
  <si>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</si>
  <si>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</si>
  <si>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</si>
  <si>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</si>
  <si>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</si>
  <si>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</si>
  <si>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</si>
  <si>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</si>
  <si>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</si>
  <si>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</si>
  <si>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</si>
  <si>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</si>
  <si>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</si>
  <si>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</si>
  <si>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</si>
  <si>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</si>
  <si>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</si>
  <si>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</si>
  <si>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</si>
  <si>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</si>
  <si>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</si>
  <si>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</si>
  <si>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</si>
  <si>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</si>
  <si>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</si>
  <si>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</si>
  <si>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</si>
  <si>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</si>
  <si>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</si>
  <si>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</si>
  <si>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</si>
  <si>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</si>
  <si>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</si>
  <si>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</si>
  <si>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</si>
  <si>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</si>
  <si>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</si>
  <si>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</si>
  <si>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</si>
  <si>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</si>
  <si>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</si>
  <si>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</si>
  <si>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</si>
  <si>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</si>
  <si>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</si>
  <si>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</si>
  <si>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</si>
  <si>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</si>
  <si>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</si>
  <si>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</si>
  <si>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</si>
  <si>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</si>
  <si>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</si>
  <si>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</si>
  <si>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</si>
  <si>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</si>
  <si>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</si>
  <si>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</si>
  <si>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</si>
  <si>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</si>
  <si>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</si>
  <si>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</si>
  <si>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</si>
  <si>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</si>
  <si>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</si>
  <si>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</si>
  <si>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</si>
  <si>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</si>
  <si>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</si>
  <si>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</si>
  <si>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</si>
  <si>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</si>
  <si>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</si>
  <si>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</si>
  <si>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</si>
  <si>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</si>
  <si>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</si>
  <si>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</si>
  <si>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</si>
  <si>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</si>
  <si>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</si>
  <si>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</si>
  <si>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</si>
  <si>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</si>
  <si>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</si>
  <si>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</si>
  <si>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</si>
  <si>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</si>
  <si>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</si>
  <si>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</si>
  <si>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</si>
  <si>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</si>
  <si>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</si>
  <si>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</si>
  <si>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</si>
  <si>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</si>
  <si>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</si>
  <si>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</si>
  <si>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</si>
  <si>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</si>
  <si>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</si>
  <si>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</si>
  <si>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</si>
  <si>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</si>
  <si>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</si>
  <si>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</si>
  <si>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</si>
  <si>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</si>
  <si>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</si>
  <si>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</si>
  <si>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</si>
  <si>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</si>
  <si>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</si>
  <si>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</si>
  <si>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</si>
  <si>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</si>
  <si>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</si>
  <si>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</si>
  <si>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</si>
  <si>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</si>
  <si>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</si>
  <si>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</si>
  <si>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</si>
  <si>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</si>
  <si>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</si>
  <si>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</si>
  <si>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</si>
  <si>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</si>
  <si>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</si>
  <si>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</si>
  <si>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</si>
  <si>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</si>
  <si>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</si>
  <si>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</si>
  <si>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</si>
  <si>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</si>
  <si>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</si>
  <si>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</si>
  <si>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</si>
  <si>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</si>
  <si>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</si>
  <si>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</si>
  <si>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</si>
  <si>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</si>
  <si>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</si>
  <si>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</si>
  <si>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</si>
  <si>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</si>
  <si>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</si>
  <si>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</si>
  <si>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</si>
  <si>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</si>
  <si>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</si>
  <si>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</si>
  <si>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</si>
  <si>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</si>
  <si>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</si>
  <si>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</si>
  <si>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</si>
  <si>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</si>
  <si>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</si>
  <si>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</si>
  <si>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</si>
  <si>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</si>
  <si>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</si>
  <si>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</si>
  <si>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</si>
  <si>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</si>
  <si>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</si>
  <si>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</si>
  <si>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</si>
  <si>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</si>
  <si>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</si>
  <si>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</si>
  <si>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</si>
  <si>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</si>
  <si>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</si>
  <si>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</si>
  <si>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</si>
  <si>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</si>
  <si>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</si>
  <si>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</si>
  <si>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</si>
  <si>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</si>
  <si>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</si>
  <si>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</si>
  <si>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</si>
  <si>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</si>
  <si>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</si>
  <si>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</si>
  <si>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</si>
  <si>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</si>
  <si>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</si>
  <si>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</si>
  <si>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</si>
  <si>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</si>
  <si>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</si>
  <si>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</si>
  <si>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</si>
  <si>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</si>
  <si>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</si>
  <si>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</si>
  <si>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</si>
  <si>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</si>
  <si>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</si>
  <si>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</si>
  <si>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</si>
  <si>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</si>
  <si>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</si>
  <si>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</si>
  <si>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</si>
  <si>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</si>
  <si>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</si>
  <si>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</si>
  <si>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</si>
  <si>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</si>
  <si>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</si>
  <si>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</si>
  <si>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</si>
  <si>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</si>
  <si>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</si>
  <si>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</si>
  <si>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</si>
  <si>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</si>
  <si>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</si>
  <si>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</si>
  <si>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</si>
  <si>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</si>
  <si>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</si>
  <si>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</si>
  <si>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</si>
  <si>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</si>
  <si>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</si>
  <si>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</si>
  <si>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</si>
  <si>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</si>
  <si>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</si>
  <si>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</si>
  <si>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</si>
  <si>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</si>
  <si>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</si>
  <si>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</si>
  <si>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</si>
  <si>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</si>
  <si>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</si>
  <si>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</si>
  <si>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</si>
  <si>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</si>
  <si>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</si>
  <si>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</si>
  <si>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</si>
  <si>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</si>
  <si>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</si>
  <si>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</si>
  <si>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</si>
  <si>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</si>
  <si>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</si>
  <si>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</si>
  <si>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</si>
  <si>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</si>
  <si>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</si>
  <si>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</si>
  <si>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</si>
  <si>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</si>
  <si>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</si>
  <si>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</si>
  <si>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</si>
  <si>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</si>
  <si>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</si>
  <si>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</si>
  <si>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</si>
  <si>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</si>
  <si>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</si>
  <si>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</si>
  <si>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</si>
  <si>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</si>
  <si>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</si>
  <si>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</si>
  <si>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</si>
  <si>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</si>
  <si>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</si>
  <si>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</si>
  <si>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</si>
  <si>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</si>
  <si>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</si>
  <si>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</si>
  <si>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</si>
  <si>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</si>
  <si>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</si>
  <si>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</si>
  <si>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</si>
  <si>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</si>
  <si>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</si>
  <si>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</si>
  <si>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</si>
  <si>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</si>
  <si>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</si>
  <si>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</si>
  <si>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</si>
  <si>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</si>
  <si>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</si>
  <si>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</si>
  <si>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</si>
  <si>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</si>
  <si>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</si>
  <si>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</si>
  <si>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</si>
  <si>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</si>
  <si>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</si>
  <si>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</si>
  <si>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</si>
  <si>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</si>
  <si>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</si>
  <si>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</si>
  <si>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</si>
  <si>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</si>
  <si>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</si>
  <si>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</si>
  <si>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</si>
  <si>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</si>
  <si>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</si>
  <si>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</si>
  <si>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</si>
  <si>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</si>
  <si>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</si>
  <si>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</si>
  <si>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</si>
  <si>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</si>
  <si>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</si>
  <si>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</si>
  <si>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</si>
  <si>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</si>
  <si>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</si>
  <si>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</si>
  <si>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</si>
  <si>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</si>
  <si>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</si>
  <si>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</si>
  <si>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</si>
  <si>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</si>
  <si>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</si>
  <si>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</si>
  <si>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</si>
  <si>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</si>
  <si>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</si>
  <si>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</si>
  <si>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</si>
  <si>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</si>
  <si>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</si>
  <si>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</si>
  <si>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</si>
  <si>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</si>
  <si>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</si>
  <si>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</si>
  <si>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</si>
  <si>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</si>
  <si>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</si>
  <si>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</si>
  <si>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</si>
  <si>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</si>
  <si>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</si>
  <si>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</si>
  <si>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</si>
  <si>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</si>
  <si>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</si>
  <si>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</si>
  <si>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</si>
  <si>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</si>
  <si>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</si>
  <si>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</si>
  <si>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</si>
  <si>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</si>
  <si>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</si>
  <si>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</si>
  <si>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</si>
  <si>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</si>
  <si>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</si>
  <si>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</si>
  <si>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</si>
  <si>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</si>
  <si>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</si>
  <si>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</si>
  <si>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</si>
  <si>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</si>
  <si>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</si>
  <si>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</si>
  <si>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</si>
  <si>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</si>
  <si>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</si>
  <si>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</si>
  <si>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</si>
  <si>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</si>
  <si>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</si>
  <si>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</si>
  <si>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</si>
  <si>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</si>
  <si>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</si>
  <si>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</si>
  <si>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</si>
  <si>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</si>
  <si>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</si>
  <si>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</si>
  <si>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</si>
  <si>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</si>
  <si>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</si>
  <si>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</si>
  <si>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</si>
  <si>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</si>
  <si>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</si>
  <si>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</si>
  <si>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</si>
  <si>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</si>
  <si>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</si>
  <si>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</si>
  <si>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</si>
  <si>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</si>
  <si>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</si>
  <si>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</si>
  <si>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</si>
  <si>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</si>
  <si>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</si>
  <si>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</si>
  <si>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</si>
  <si>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</si>
  <si>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</si>
  <si>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</si>
  <si>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</si>
  <si>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</si>
  <si>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</si>
  <si>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</si>
  <si>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</si>
  <si>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</si>
  <si>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</si>
  <si>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</si>
  <si>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</si>
  <si>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</si>
  <si>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</si>
  <si>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</si>
  <si>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</si>
  <si>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</si>
  <si>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</si>
  <si>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</si>
  <si>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</si>
  <si>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</si>
  <si>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</si>
  <si>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</si>
  <si>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</si>
  <si>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</si>
  <si>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</si>
  <si>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</si>
  <si>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</si>
  <si>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</si>
  <si>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</si>
  <si>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</si>
  <si>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</si>
  <si>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</si>
  <si>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</si>
  <si>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</si>
  <si>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</si>
  <si>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</si>
  <si>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</si>
  <si>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</si>
  <si>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</si>
  <si>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</si>
  <si>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</si>
  <si>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</si>
  <si>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</si>
  <si>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</si>
  <si>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</si>
  <si>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</si>
  <si>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</si>
  <si>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</si>
  <si>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</si>
  <si>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</si>
  <si>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</si>
  <si>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</si>
  <si>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</si>
  <si>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</si>
  <si>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</si>
  <si>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</si>
  <si>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</si>
  <si>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</si>
  <si>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</si>
  <si>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</si>
  <si>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</si>
  <si>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</si>
  <si>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</si>
  <si>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</si>
  <si>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</si>
  <si>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</si>
  <si>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</si>
  <si>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</si>
  <si>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</si>
  <si>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</si>
  <si>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</si>
  <si>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</si>
  <si>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</si>
  <si>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</si>
  <si>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</si>
  <si>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</si>
  <si>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</si>
  <si>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</si>
  <si>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</si>
  <si>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</si>
  <si>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</si>
  <si>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</si>
  <si>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</si>
  <si>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</si>
  <si>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</si>
  <si>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</si>
  <si>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</si>
  <si>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</si>
  <si>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</si>
  <si>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</si>
  <si>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</si>
  <si>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</si>
  <si>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</si>
  <si>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</si>
  <si>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</si>
  <si>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</si>
  <si>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</si>
  <si>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</si>
  <si>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</si>
  <si>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</si>
  <si>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</si>
  <si>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</si>
  <si>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</si>
  <si>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</si>
  <si>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</si>
  <si>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</si>
  <si>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</si>
  <si>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</si>
  <si>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</si>
  <si>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</si>
  <si>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</si>
  <si>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</si>
  <si>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</si>
  <si>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</si>
  <si>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</si>
  <si>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</si>
  <si>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</si>
  <si>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</si>
  <si>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</si>
  <si>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</si>
  <si>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</si>
  <si>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</si>
  <si>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</si>
  <si>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</si>
  <si>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</si>
  <si>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</si>
  <si>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</si>
  <si>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</si>
  <si>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</si>
  <si>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</si>
  <si>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</si>
  <si>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</si>
  <si>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</si>
  <si>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</si>
  <si>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</si>
  <si>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</si>
  <si>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</si>
  <si>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</si>
  <si>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</si>
  <si>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</si>
  <si>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</si>
  <si>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</si>
  <si>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</si>
  <si>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</si>
  <si>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</si>
  <si>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</si>
  <si>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</si>
  <si>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</si>
  <si>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</si>
  <si>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</si>
  <si>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</si>
  <si>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</si>
  <si>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</si>
  <si>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</si>
  <si>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</si>
  <si>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</si>
  <si>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</si>
  <si>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</si>
  <si>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</si>
  <si>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</si>
  <si>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</si>
  <si>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</si>
  <si>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</si>
  <si>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</si>
  <si>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</si>
  <si>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</si>
  <si>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</si>
  <si>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</si>
  <si>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</si>
  <si>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</si>
  <si>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</si>
  <si>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</si>
  <si>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</si>
  <si>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</si>
  <si>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</si>
  <si>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</si>
  <si>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</si>
  <si>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</si>
  <si>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</si>
  <si>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</si>
  <si>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</si>
  <si>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</si>
  <si>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</si>
  <si>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</si>
  <si>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</si>
  <si>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</si>
  <si>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</si>
  <si>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</si>
  <si>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</si>
  <si>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</si>
  <si>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</si>
  <si>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</si>
  <si>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</si>
  <si>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</si>
  <si>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</si>
  <si>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</si>
  <si>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</si>
  <si>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</si>
  <si>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</si>
  <si>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</si>
  <si>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</si>
  <si>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</si>
  <si>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</si>
  <si>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</si>
  <si>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</si>
  <si>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</si>
  <si>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</si>
  <si>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</si>
  <si>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</si>
  <si>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</si>
  <si>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</si>
  <si>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</si>
  <si>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</si>
  <si>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</si>
  <si>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</si>
  <si>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</si>
  <si>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</si>
  <si>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</si>
  <si>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</si>
  <si>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</si>
  <si>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</si>
  <si>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</si>
  <si>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</si>
  <si>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</si>
  <si>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</si>
  <si>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</si>
  <si>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</si>
  <si>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</si>
  <si>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</si>
  <si>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</si>
  <si>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</si>
  <si>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</si>
  <si>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</si>
  <si>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</si>
  <si>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</si>
  <si>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</si>
  <si>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</si>
  <si>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</si>
  <si>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</si>
  <si>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</si>
  <si>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</si>
  <si>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</si>
  <si>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</si>
  <si>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</si>
  <si>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</si>
  <si>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</si>
  <si>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</si>
  <si>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</si>
  <si>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</si>
  <si>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</si>
  <si>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</si>
  <si>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</si>
  <si>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</si>
  <si>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</si>
  <si>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</si>
  <si>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</si>
  <si>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</si>
  <si>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</si>
  <si>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</si>
  <si>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</si>
  <si>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</si>
  <si>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</si>
  <si>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</si>
  <si>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</si>
  <si>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</si>
  <si>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</si>
  <si>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</si>
  <si>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</si>
  <si>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</si>
  <si>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</si>
  <si>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</si>
  <si>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</si>
  <si>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</si>
  <si>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</si>
  <si>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</si>
  <si>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</si>
  <si>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</si>
  <si>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</si>
  <si>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</si>
  <si>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</si>
  <si>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</si>
  <si>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</si>
  <si>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</si>
  <si>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</si>
  <si>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</si>
  <si>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</si>
  <si>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</si>
  <si>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</si>
  <si>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</si>
  <si>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</si>
  <si>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</si>
  <si>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</si>
  <si>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</si>
  <si>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</si>
  <si>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</si>
  <si>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</si>
  <si>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</si>
  <si>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</si>
  <si>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</si>
  <si>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</si>
  <si>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</si>
  <si>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</si>
  <si>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</si>
  <si>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</si>
  <si>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</si>
  <si>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</si>
  <si>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</si>
  <si>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</si>
  <si>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</si>
  <si>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</si>
  <si>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</si>
  <si>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</si>
  <si>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</si>
  <si>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</si>
  <si>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</si>
  <si>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</si>
  <si>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</si>
  <si>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</si>
  <si>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</si>
  <si>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</si>
  <si>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</si>
  <si>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</si>
  <si>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</si>
  <si>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</si>
  <si>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</si>
  <si>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</si>
  <si>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</si>
  <si>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</si>
  <si>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</si>
  <si>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</si>
  <si>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</si>
  <si>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</si>
  <si>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</si>
  <si>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</si>
  <si>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</si>
  <si>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</si>
  <si>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</si>
  <si>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</si>
  <si>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</si>
  <si>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</si>
  <si>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</si>
  <si>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</si>
  <si>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</si>
  <si>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</si>
  <si>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</si>
  <si>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</si>
  <si>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</si>
  <si>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</si>
  <si>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</si>
  <si>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</si>
  <si>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</si>
  <si>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</si>
  <si>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</si>
  <si>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</si>
  <si>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</si>
  <si>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</si>
  <si>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</si>
  <si>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</si>
  <si>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</si>
  <si>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</si>
  <si>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</si>
  <si>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</si>
  <si>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</si>
  <si>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</si>
  <si>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</si>
  <si>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</si>
  <si>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</si>
  <si>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</si>
  <si>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</si>
  <si>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</si>
  <si>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</si>
  <si>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</si>
  <si>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</si>
  <si>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</si>
  <si>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</si>
  <si>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</si>
  <si>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</si>
  <si>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</si>
  <si>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</si>
  <si>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</si>
  <si>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</si>
  <si>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</si>
  <si>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</si>
  <si>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</si>
  <si>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</si>
  <si>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</si>
  <si>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</si>
  <si>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</si>
  <si>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</si>
  <si>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</si>
  <si>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</si>
  <si>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</si>
  <si>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</si>
  <si>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</si>
  <si>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</si>
  <si>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</si>
  <si>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</si>
  <si>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</si>
  <si>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</si>
  <si>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</si>
  <si>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</si>
  <si>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</si>
  <si>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</si>
  <si>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</si>
  <si>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</si>
  <si>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</si>
  <si>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</si>
  <si>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</si>
  <si>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</si>
  <si>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</si>
  <si>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</si>
  <si>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</si>
  <si>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</si>
  <si>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</si>
  <si>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</si>
  <si>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</si>
  <si>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</si>
  <si>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</si>
  <si>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</si>
  <si>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</si>
  <si>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</si>
  <si>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</si>
  <si>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</si>
  <si>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</si>
  <si>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</si>
  <si>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</si>
  <si>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</si>
  <si>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</si>
  <si>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</si>
  <si>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</si>
  <si>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</si>
  <si>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</si>
  <si>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</si>
  <si>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</si>
  <si>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</si>
  <si>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</si>
  <si>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</si>
  <si>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</si>
  <si>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</si>
  <si>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</si>
  <si>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</si>
  <si>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</si>
  <si>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</si>
  <si>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</si>
  <si>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</si>
  <si>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</si>
  <si>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</si>
  <si>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</si>
  <si>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</si>
  <si>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</si>
  <si>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</si>
  <si>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</si>
  <si>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</si>
  <si>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</si>
  <si>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</si>
  <si>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</si>
  <si>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</si>
  <si>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</si>
  <si>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</si>
  <si>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</si>
  <si>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</si>
  <si>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</si>
  <si>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</si>
  <si>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</si>
  <si>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</si>
  <si>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</si>
  <si>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</si>
  <si>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</si>
  <si>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</si>
  <si>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</si>
  <si>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</si>
  <si>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</si>
  <si>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</si>
  <si>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</si>
  <si>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</si>
  <si>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</si>
  <si>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</si>
  <si>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</si>
  <si>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</si>
  <si>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</si>
  <si>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</si>
  <si>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</si>
  <si>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</si>
  <si>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</si>
  <si>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</si>
  <si>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</si>
  <si>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</si>
  <si>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</si>
  <si>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</si>
  <si>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</si>
  <si>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</si>
  <si>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</si>
  <si>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</si>
  <si>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</si>
  <si>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</si>
  <si>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</si>
  <si>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</si>
  <si>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</si>
  <si>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</si>
  <si>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</si>
  <si>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</si>
  <si>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</si>
  <si>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</si>
  <si>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</si>
  <si>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</si>
  <si>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</si>
  <si>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</si>
  <si>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</si>
  <si>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</si>
  <si>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</si>
  <si>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</si>
  <si>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</si>
  <si>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</si>
  <si>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</si>
  <si>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</si>
  <si>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</si>
  <si>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</si>
  <si>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</si>
  <si>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</si>
  <si>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</si>
  <si>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</si>
  <si>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</si>
  <si>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</si>
  <si>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</si>
  <si>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</si>
  <si>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</si>
  <si>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</si>
  <si>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</si>
  <si>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</si>
  <si>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</si>
  <si>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</si>
  <si>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</si>
  <si>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</si>
  <si>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</si>
  <si>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</si>
  <si>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</si>
  <si>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</si>
  <si>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</si>
  <si>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</si>
  <si>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</si>
  <si>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</si>
  <si>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</si>
  <si>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</si>
  <si>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</si>
  <si>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</si>
  <si>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</si>
  <si>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</si>
  <si>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</si>
  <si>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</si>
  <si>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</si>
  <si>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</si>
  <si>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</si>
  <si>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</si>
  <si>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</si>
  <si>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</si>
  <si>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</si>
  <si>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</si>
  <si>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</si>
  <si>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</si>
  <si>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</si>
  <si>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</si>
  <si>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</si>
  <si>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</si>
  <si>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</si>
  <si>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</si>
  <si>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</si>
  <si>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</si>
  <si>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</si>
  <si>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</si>
  <si>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</si>
  <si>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</si>
  <si>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</si>
  <si>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</si>
  <si>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</si>
  <si>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</si>
  <si>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</si>
  <si>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</si>
  <si>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</si>
  <si>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</si>
  <si>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</si>
  <si>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</si>
  <si>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</si>
  <si>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</si>
  <si>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</si>
  <si>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</si>
  <si>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</si>
  <si>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</si>
  <si>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</si>
  <si>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</si>
  <si>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</si>
  <si>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</si>
  <si>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</si>
  <si>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</si>
  <si>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</si>
  <si>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</si>
  <si>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</si>
  <si>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</si>
  <si>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</si>
  <si>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</si>
  <si>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</si>
  <si>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</si>
  <si>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</si>
  <si>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</si>
  <si>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</si>
  <si>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</si>
  <si>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</si>
  <si>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</si>
  <si>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</si>
  <si>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</si>
  <si>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</si>
  <si>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</si>
  <si>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</si>
  <si>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</si>
  <si>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</si>
  <si>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</si>
  <si>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</si>
  <si>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</si>
  <si>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</si>
  <si>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</si>
  <si>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</si>
  <si>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</si>
  <si>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</si>
  <si>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</si>
  <si>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</si>
  <si>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</si>
  <si>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</si>
  <si>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</si>
  <si>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</si>
  <si>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</si>
  <si>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</si>
  <si>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</si>
  <si>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</si>
  <si>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</si>
  <si>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</si>
  <si>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</si>
  <si>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</si>
  <si>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</si>
  <si>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</si>
  <si>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</si>
  <si>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</si>
  <si>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</si>
  <si>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</si>
  <si>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</si>
  <si>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</si>
  <si>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</si>
  <si>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</si>
  <si>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</si>
  <si>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</si>
  <si>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</si>
  <si>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</si>
  <si>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</si>
  <si>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</si>
  <si>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</si>
  <si>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</si>
  <si>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</si>
  <si>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</si>
  <si>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</si>
  <si>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</si>
  <si>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</si>
  <si>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</si>
  <si>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</si>
  <si>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</si>
  <si>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</si>
  <si>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</si>
  <si>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</si>
  <si>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</si>
  <si>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</si>
  <si>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</si>
  <si>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</si>
  <si>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</si>
  <si>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</si>
  <si>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</si>
  <si>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</si>
  <si>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</si>
  <si>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</si>
  <si>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</si>
  <si>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</si>
  <si>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</si>
  <si>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</si>
  <si>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</si>
  <si>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</si>
  <si>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</si>
  <si>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</si>
  <si>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</si>
  <si>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</si>
  <si>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</si>
  <si>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</si>
  <si>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</si>
  <si>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</si>
  <si>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</si>
  <si>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</si>
  <si>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</si>
  <si>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</si>
  <si>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</si>
  <si>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</si>
  <si>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</si>
  <si>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</si>
  <si>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</si>
  <si>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</si>
  <si>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</si>
  <si>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</si>
  <si>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</si>
  <si>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</si>
  <si>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</si>
  <si>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</si>
  <si>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</si>
  <si>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</si>
  <si>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</si>
  <si>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</si>
  <si>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</si>
  <si>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</si>
  <si>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</si>
  <si>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</si>
  <si>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</si>
  <si>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</si>
  <si>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</si>
  <si>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</si>
  <si>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</si>
  <si>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</si>
  <si>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</si>
  <si>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</si>
  <si>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</si>
  <si>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</si>
  <si>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</si>
  <si>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</si>
  <si>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</si>
  <si>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</si>
  <si>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</si>
  <si>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</si>
  <si>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</si>
  <si>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</si>
  <si>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</si>
  <si>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</si>
  <si>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</si>
  <si>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</si>
  <si>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</si>
  <si>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</si>
  <si>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</si>
  <si>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</si>
  <si>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</si>
  <si>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</si>
  <si>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</si>
  <si>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</si>
  <si>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</si>
  <si>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</si>
  <si>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</si>
  <si>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</si>
  <si>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</si>
  <si>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</si>
  <si>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</si>
  <si>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</si>
  <si>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</si>
  <si>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</si>
  <si>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</si>
  <si>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</si>
  <si>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</si>
  <si>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</si>
  <si>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</si>
  <si>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</si>
  <si>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</si>
  <si>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</si>
  <si>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</si>
  <si>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</si>
  <si>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</si>
  <si>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</si>
  <si>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</si>
  <si>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</si>
  <si>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</si>
  <si>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</si>
  <si>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</si>
  <si>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</si>
  <si>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</si>
  <si>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</si>
  <si>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</si>
  <si>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</si>
  <si>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</si>
  <si>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</si>
  <si>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</si>
  <si>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</si>
  <si>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</si>
  <si>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</si>
  <si>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</si>
  <si>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</si>
  <si>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</si>
  <si>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</si>
  <si>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</si>
  <si>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</si>
  <si>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</si>
  <si>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</si>
  <si>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</si>
  <si>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</si>
  <si>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</si>
  <si>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</si>
  <si>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</si>
  <si>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</si>
  <si>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</si>
  <si>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</si>
  <si>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</si>
  <si>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</si>
  <si>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</si>
  <si>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</si>
  <si>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</si>
  <si>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</si>
  <si>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</si>
  <si>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</si>
  <si>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</si>
  <si>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</si>
  <si>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</si>
  <si>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</si>
  <si>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</si>
  <si>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</si>
  <si>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</si>
  <si>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</si>
  <si>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</si>
  <si>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</si>
  <si>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</si>
  <si>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</si>
  <si>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</si>
  <si>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</si>
  <si>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</si>
  <si>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</si>
  <si>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</si>
  <si>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</si>
  <si>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</si>
  <si>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</si>
  <si>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</si>
  <si>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</si>
  <si>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</si>
  <si>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</si>
  <si>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</si>
  <si>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</si>
  <si>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</si>
  <si>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</si>
  <si>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</si>
  <si>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</si>
  <si>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</si>
  <si>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</si>
  <si>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</si>
  <si>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</si>
  <si>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</si>
  <si>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</si>
  <si>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</si>
  <si>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</si>
  <si>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</si>
  <si>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</si>
  <si>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</si>
  <si>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</si>
  <si>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</si>
  <si>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</si>
  <si>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</si>
  <si>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</si>
  <si>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</si>
  <si>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</si>
  <si>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</si>
  <si>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</si>
  <si>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</si>
  <si>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</si>
  <si>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</si>
  <si>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</si>
  <si>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</si>
  <si>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</si>
  <si>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</si>
  <si>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</si>
  <si>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</si>
  <si>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</si>
  <si>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</si>
  <si>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</si>
  <si>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</si>
  <si>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</si>
  <si>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</si>
  <si>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</si>
  <si>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</si>
  <si>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</si>
  <si>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</si>
  <si>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</si>
  <si>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</si>
  <si>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</si>
  <si>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</si>
  <si>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</si>
  <si>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</si>
  <si>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</si>
  <si>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</si>
  <si>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</si>
  <si>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</si>
  <si>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</si>
  <si>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</si>
  <si>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</si>
  <si>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</si>
  <si>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</si>
  <si>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</si>
  <si>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</si>
  <si>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</si>
  <si>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</si>
  <si>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</si>
  <si>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</si>
  <si>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</si>
  <si>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</si>
  <si>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</si>
  <si>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</si>
  <si>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</si>
  <si>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</si>
  <si>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</si>
  <si>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</si>
  <si>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</si>
  <si>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</si>
  <si>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</si>
  <si>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</si>
  <si>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</si>
  <si>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</si>
  <si>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</si>
  <si>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</si>
  <si>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</si>
  <si>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</si>
  <si>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</si>
  <si>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</si>
  <si>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</si>
  <si>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</si>
  <si>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</si>
  <si>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</si>
  <si>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</si>
  <si>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</si>
  <si>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</si>
  <si>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</si>
  <si>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</si>
  <si>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</si>
  <si>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</si>
  <si>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</si>
  <si>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</si>
  <si>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</si>
  <si>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</si>
  <si>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</si>
  <si>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</si>
  <si>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</si>
  <si>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</si>
  <si>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</si>
  <si>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</si>
  <si>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</si>
  <si>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</si>
  <si>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</si>
  <si>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</si>
  <si>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</si>
  <si>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</si>
  <si>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</si>
  <si>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</si>
  <si>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</si>
  <si>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</si>
  <si>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</si>
  <si>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</si>
  <si>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</si>
  <si>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</si>
  <si>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</si>
  <si>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</si>
  <si>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</si>
  <si>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</si>
  <si>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</si>
  <si>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</si>
  <si>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</si>
  <si>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</si>
  <si>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</si>
  <si>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</si>
  <si>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</si>
  <si>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</si>
  <si>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</si>
  <si>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</si>
  <si>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</si>
  <si>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</si>
  <si>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</si>
  <si>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</si>
  <si>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</si>
  <si>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</si>
  <si>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</si>
  <si>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</si>
  <si>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</si>
  <si>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</si>
  <si>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</si>
  <si>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</si>
  <si>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</si>
  <si>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</si>
  <si>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</si>
  <si>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</si>
  <si>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</si>
  <si>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</si>
  <si>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</si>
  <si>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</si>
  <si>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</si>
  <si>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</si>
  <si>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</si>
  <si>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</si>
  <si>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</si>
  <si>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</si>
  <si>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</si>
  <si>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</si>
  <si>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</si>
  <si>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</si>
  <si>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</si>
  <si>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</si>
  <si>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</si>
  <si>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</si>
  <si>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</si>
  <si>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</si>
  <si>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</si>
  <si>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</si>
  <si>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</si>
  <si>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</si>
  <si>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</si>
  <si>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</si>
  <si>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</si>
  <si>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</si>
  <si>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</si>
  <si>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</si>
  <si>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</si>
  <si>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</si>
  <si>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</si>
  <si>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</si>
  <si>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</si>
  <si>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</si>
  <si>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</si>
  <si>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</si>
  <si>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</si>
  <si>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</si>
  <si>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</si>
  <si>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</si>
  <si>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</si>
  <si>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</si>
  <si>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</si>
  <si>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</si>
  <si>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</si>
  <si>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</si>
  <si>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</si>
  <si>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</si>
  <si>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</si>
  <si>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</si>
  <si>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</si>
  <si>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</si>
  <si>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</si>
  <si>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</si>
  <si>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</si>
  <si>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</si>
  <si>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</si>
  <si>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</si>
  <si>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</si>
  <si>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</si>
  <si>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</si>
  <si>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</si>
  <si>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</si>
  <si>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</si>
  <si>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</si>
  <si>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</si>
  <si>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</si>
  <si>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</si>
  <si>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</si>
  <si>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</si>
  <si>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</si>
  <si>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</si>
  <si>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</si>
  <si>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</si>
  <si>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</si>
  <si>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</si>
  <si>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</si>
  <si>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</si>
  <si>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</si>
  <si>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</si>
  <si>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</si>
  <si>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</si>
  <si>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</si>
  <si>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</si>
  <si>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</si>
  <si>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</si>
  <si>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</si>
  <si>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</si>
  <si>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</si>
  <si>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</si>
  <si>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</si>
  <si>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</si>
  <si>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</si>
  <si>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</si>
  <si>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</si>
  <si>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</si>
  <si>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</si>
  <si>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</si>
  <si>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</si>
  <si>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</si>
  <si>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</si>
  <si>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</si>
  <si>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</si>
  <si>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</si>
  <si>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</si>
  <si>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</si>
  <si>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</si>
  <si>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</si>
  <si>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</si>
  <si>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</si>
  <si>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</si>
  <si>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</si>
  <si>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</si>
  <si>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</si>
  <si>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</si>
  <si>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</si>
  <si>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</si>
  <si>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</si>
  <si>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</si>
  <si>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</si>
  <si>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</si>
  <si>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</si>
  <si>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</si>
  <si>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</si>
  <si>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</si>
  <si>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</si>
  <si>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</si>
  <si>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</si>
  <si>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</si>
  <si>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</si>
  <si>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</si>
  <si>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</si>
  <si>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</si>
  <si>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</si>
  <si>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</si>
  <si>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</si>
  <si>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</si>
  <si>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</si>
  <si>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</si>
  <si>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</si>
  <si>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</si>
  <si>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</si>
  <si>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</si>
  <si>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</si>
  <si>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</si>
  <si>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</si>
  <si>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</si>
  <si>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</si>
  <si>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</si>
  <si>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</si>
  <si>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</si>
  <si>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</si>
  <si>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</si>
  <si>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</si>
  <si>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</si>
  <si>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</si>
  <si>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</si>
  <si>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</si>
  <si>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</si>
  <si>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</si>
  <si>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</si>
  <si>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</si>
  <si>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</si>
  <si>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</si>
  <si>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</si>
  <si>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</si>
  <si>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</si>
  <si>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</si>
  <si>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</si>
  <si>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</si>
  <si>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</si>
  <si>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</si>
  <si>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</si>
  <si>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</si>
  <si>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</si>
  <si>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</si>
  <si>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</si>
  <si>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</si>
  <si>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</si>
  <si>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</si>
  <si>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</si>
  <si>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</si>
  <si>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</si>
  <si>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</si>
  <si>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</si>
  <si>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</si>
  <si>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</si>
  <si>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</si>
  <si>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</si>
  <si>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</si>
  <si>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</si>
  <si>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</si>
  <si>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</si>
  <si>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</si>
  <si>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</si>
  <si>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</si>
  <si>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</si>
  <si>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</si>
  <si>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</si>
  <si>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</si>
  <si>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</si>
  <si>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</si>
  <si>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</si>
  <si>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</si>
  <si>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</si>
  <si>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</si>
  <si>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</si>
  <si>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</si>
  <si>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</si>
  <si>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</si>
  <si>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</si>
  <si>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</si>
  <si>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</si>
  <si>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</si>
  <si>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</si>
  <si>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</si>
  <si>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</si>
  <si>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</si>
  <si>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</si>
  <si>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</si>
  <si>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</si>
  <si>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</si>
  <si>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</si>
  <si>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</si>
  <si>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</si>
  <si>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</si>
  <si>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</si>
  <si>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</si>
  <si>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</si>
  <si>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</si>
  <si>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</si>
  <si>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</si>
  <si>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</si>
  <si>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</si>
  <si>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</si>
  <si>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</si>
  <si>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</si>
  <si>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</si>
  <si>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</si>
  <si>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</si>
  <si>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</si>
  <si>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</si>
  <si>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</si>
  <si>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</si>
  <si>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</si>
  <si>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</si>
  <si>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</si>
  <si>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</si>
  <si>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</si>
  <si>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</si>
  <si>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</si>
  <si>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</si>
  <si>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</si>
  <si>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</si>
  <si>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</si>
  <si>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</si>
  <si>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</si>
  <si>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</si>
  <si>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</si>
  <si>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</si>
  <si>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</si>
  <si>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</si>
  <si>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</si>
  <si>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</si>
  <si>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</si>
  <si>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</si>
  <si>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</si>
  <si>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</si>
  <si>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</si>
  <si>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</si>
  <si>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</si>
  <si>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</si>
  <si>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</si>
  <si>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</si>
  <si>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</si>
  <si>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</si>
  <si>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</si>
  <si>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</si>
  <si>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</si>
  <si>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</si>
  <si>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</si>
  <si>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</si>
  <si>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</si>
  <si>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</si>
  <si>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</si>
  <si>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</si>
  <si>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</si>
  <si>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</si>
  <si>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</si>
  <si>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</si>
  <si>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</si>
  <si>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</si>
  <si>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</si>
  <si>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</si>
  <si>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</si>
  <si>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</si>
  <si>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</si>
  <si>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</si>
  <si>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</si>
  <si>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</si>
  <si>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</si>
  <si>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</si>
  <si>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</si>
  <si>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</si>
  <si>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</si>
  <si>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</si>
  <si>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</si>
  <si>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</si>
  <si>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</si>
  <si>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</si>
  <si>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</si>
  <si>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</si>
  <si>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</si>
  <si>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</si>
  <si>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</si>
  <si>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</si>
  <si>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</si>
  <si>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</si>
  <si>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</si>
  <si>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</si>
  <si>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</si>
  <si>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</si>
  <si>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</si>
  <si>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</si>
  <si>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</si>
  <si>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</si>
  <si>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</si>
  <si>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</si>
  <si>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</si>
  <si>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</si>
  <si>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</si>
  <si>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</si>
  <si>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</si>
  <si>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</si>
  <si>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</si>
  <si>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</si>
  <si>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</si>
  <si>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</si>
  <si>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</si>
  <si>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</si>
  <si>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</si>
  <si>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</si>
  <si>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</si>
  <si>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</si>
  <si>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</si>
  <si>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</si>
  <si>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</si>
  <si>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</si>
  <si>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</si>
  <si>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</si>
  <si>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</si>
  <si>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</si>
  <si>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</si>
  <si>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</si>
  <si>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</si>
  <si>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</si>
  <si>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</si>
  <si>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</si>
  <si>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</si>
  <si>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</si>
  <si>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</si>
  <si>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</si>
  <si>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</si>
  <si>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</si>
  <si>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</si>
  <si>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</si>
  <si>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</si>
  <si>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</si>
  <si>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</si>
  <si>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</si>
  <si>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</si>
  <si>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</si>
  <si>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</si>
  <si>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</si>
  <si>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</si>
  <si>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</si>
  <si>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</si>
  <si>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</si>
  <si>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</si>
  <si>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</si>
  <si>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</si>
  <si>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</si>
  <si>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</si>
  <si>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</si>
  <si>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</si>
  <si>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</si>
  <si>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</si>
  <si>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</si>
  <si>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</si>
  <si>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</si>
  <si>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</si>
  <si>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</si>
  <si>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</si>
  <si>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</si>
  <si>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</si>
  <si>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</si>
  <si>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</si>
  <si>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</si>
  <si>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</si>
  <si>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</si>
  <si>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</si>
  <si>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</si>
  <si>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</si>
  <si>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</si>
  <si>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</si>
  <si>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</si>
  <si>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</si>
  <si>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</si>
  <si>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</si>
  <si>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</si>
  <si>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</si>
  <si>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</si>
  <si>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</si>
  <si>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</si>
  <si>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</si>
  <si>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</si>
  <si>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</si>
  <si>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</si>
  <si>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</si>
  <si>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</si>
  <si>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</si>
  <si>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</si>
  <si>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</si>
  <si>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</si>
  <si>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</si>
  <si>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</si>
  <si>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</si>
  <si>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</si>
  <si>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</si>
  <si>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</si>
  <si>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</si>
  <si>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</si>
  <si>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</si>
  <si>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</si>
  <si>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</si>
  <si>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</si>
  <si>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</si>
  <si>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</si>
  <si>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</si>
  <si>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</si>
  <si>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</si>
  <si>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</si>
  <si>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</si>
  <si>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</si>
  <si>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</si>
  <si>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</si>
  <si>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</si>
  <si>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</si>
  <si>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</si>
  <si>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</si>
  <si>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</si>
  <si>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</si>
  <si>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</si>
  <si>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</si>
  <si>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</si>
  <si>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</si>
  <si>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</si>
  <si>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</si>
  <si>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</si>
  <si>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</si>
  <si>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</si>
  <si>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</si>
  <si>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</si>
  <si>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</si>
  <si>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</si>
  <si>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</si>
  <si>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</si>
  <si>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</si>
  <si>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</si>
  <si>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</si>
  <si>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</si>
  <si>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</si>
  <si>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</si>
  <si>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</si>
  <si>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</si>
  <si>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</si>
  <si>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</si>
  <si>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</si>
  <si>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</si>
  <si>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</si>
  <si>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</si>
  <si>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</si>
  <si>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</si>
  <si>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</si>
  <si>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</si>
  <si>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</si>
  <si>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</si>
  <si>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</si>
  <si>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</si>
  <si>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</si>
  <si>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</si>
  <si>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</si>
  <si>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</si>
  <si>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</si>
  <si>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</si>
  <si>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</si>
  <si>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</si>
  <si>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</si>
  <si>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</si>
  <si>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</si>
  <si>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</si>
  <si>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</si>
  <si>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</si>
  <si>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</si>
  <si>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</si>
  <si>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</si>
  <si>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</si>
  <si>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</si>
  <si>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</si>
  <si>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</si>
  <si>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</si>
  <si>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</si>
  <si>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</si>
  <si>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</si>
  <si>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</si>
  <si>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</si>
  <si>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</si>
  <si>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</si>
  <si>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</si>
  <si>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</si>
  <si>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</si>
  <si>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</si>
  <si>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</si>
  <si>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</si>
  <si>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</si>
  <si>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</si>
  <si>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</si>
  <si>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</si>
  <si>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</si>
  <si>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</si>
  <si>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</si>
  <si>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</si>
  <si>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</si>
  <si>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</si>
  <si>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</si>
  <si>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</si>
  <si>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</si>
  <si>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</si>
  <si>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</si>
  <si>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</si>
  <si>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</si>
  <si>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</si>
  <si>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</si>
  <si>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</si>
  <si>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</si>
  <si>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</si>
  <si>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</si>
  <si>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</si>
  <si>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</si>
  <si>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</si>
  <si>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</si>
  <si>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</si>
  <si>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</si>
  <si>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</si>
  <si>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</si>
  <si>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</si>
  <si>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</si>
  <si>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</si>
  <si>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</si>
  <si>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</si>
  <si>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</si>
  <si>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</si>
  <si>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</si>
  <si>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</si>
  <si>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</si>
  <si>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</si>
  <si>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</si>
  <si>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</si>
  <si>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</si>
  <si>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</si>
  <si>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</si>
  <si>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</si>
  <si>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</si>
  <si>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</si>
  <si>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</si>
  <si>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</si>
  <si>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</si>
  <si>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</si>
  <si>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</si>
  <si>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</si>
  <si>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</si>
  <si>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</si>
  <si>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</si>
  <si>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</si>
  <si>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</si>
  <si>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</si>
  <si>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</si>
  <si>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</si>
  <si>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</si>
  <si>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</si>
  <si>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</si>
  <si>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</si>
  <si>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</si>
  <si>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</si>
  <si>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</si>
  <si>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</si>
  <si>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</si>
  <si>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</si>
  <si>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</si>
  <si>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</si>
  <si>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</si>
  <si>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</si>
  <si>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</si>
  <si>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</si>
  <si>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</si>
  <si>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</si>
  <si>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</si>
  <si>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</si>
  <si>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</si>
  <si>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</si>
  <si>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</si>
  <si>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</si>
  <si>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</si>
  <si>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</si>
  <si>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</si>
  <si>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</si>
  <si>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</si>
  <si>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</si>
  <si>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</si>
  <si>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</si>
  <si>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</si>
  <si>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</si>
  <si>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</si>
  <si>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</si>
  <si>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</si>
  <si>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</si>
  <si>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</si>
  <si>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</si>
  <si>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</si>
  <si>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</si>
  <si>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</si>
  <si>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</si>
  <si>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</si>
  <si>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</si>
  <si>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</si>
  <si>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</si>
  <si>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</si>
  <si>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</si>
  <si>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</si>
  <si>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</si>
  <si>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</si>
  <si>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</si>
  <si>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</si>
  <si>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</si>
  <si>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</si>
  <si>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</si>
  <si>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</si>
  <si>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</si>
  <si>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</si>
  <si>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</si>
  <si>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</si>
  <si>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</si>
  <si>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</si>
  <si>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</si>
  <si>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</si>
  <si>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</si>
  <si>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</si>
  <si>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</si>
  <si>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</si>
  <si>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</si>
  <si>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</si>
  <si>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</si>
  <si>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</si>
  <si>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</si>
  <si>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</si>
  <si>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</si>
  <si>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</si>
  <si>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</si>
  <si>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</si>
  <si>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</si>
  <si>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</si>
  <si>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</si>
  <si>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</si>
  <si>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</si>
  <si>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</si>
  <si>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</si>
  <si>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</si>
  <si>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</si>
  <si>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</si>
  <si>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</si>
  <si>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</si>
  <si>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</si>
  <si>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</si>
  <si>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</si>
  <si>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</si>
  <si>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</si>
  <si>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</si>
  <si>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</si>
  <si>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</si>
  <si>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</si>
  <si>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</si>
  <si>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</si>
  <si>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</si>
  <si>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</si>
  <si>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</si>
  <si>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</si>
  <si>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</si>
  <si>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</si>
  <si>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</si>
  <si>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</si>
  <si>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</si>
  <si>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</si>
  <si>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</si>
  <si>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</si>
  <si>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</si>
  <si>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</si>
  <si>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</si>
  <si>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</si>
  <si>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</si>
  <si>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</si>
  <si>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</si>
  <si>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</si>
  <si>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</si>
  <si>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</si>
  <si>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</si>
  <si>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</si>
  <si>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</si>
  <si>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</si>
  <si>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</si>
  <si>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</si>
  <si>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</si>
  <si>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</si>
  <si>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</si>
  <si>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</si>
  <si>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</si>
  <si>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</si>
  <si>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</si>
  <si>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</si>
  <si>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</si>
  <si>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</si>
  <si>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</si>
  <si>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</si>
  <si>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</si>
  <si>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</si>
  <si>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</si>
  <si>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</si>
  <si>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</si>
  <si>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</si>
  <si>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</si>
  <si>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</si>
  <si>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</si>
  <si>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</si>
  <si>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</si>
  <si>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</si>
  <si>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</si>
  <si>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</si>
  <si>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</si>
  <si>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</si>
  <si>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</si>
  <si>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</si>
  <si>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</si>
  <si>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</si>
  <si>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</si>
  <si>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</si>
  <si>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</si>
  <si>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</si>
  <si>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</si>
  <si>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</si>
  <si>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</si>
  <si>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</si>
  <si>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</si>
  <si>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</si>
  <si>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</si>
  <si>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</si>
  <si>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</si>
  <si>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</si>
  <si>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</si>
  <si>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</si>
  <si>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</si>
  <si>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</si>
  <si>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</si>
  <si>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</si>
  <si>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</si>
  <si>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</si>
  <si>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</si>
  <si>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</si>
  <si>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</si>
  <si>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</si>
  <si>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</si>
  <si>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</si>
  <si>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</si>
  <si>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</si>
  <si>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</si>
  <si>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</si>
  <si>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</si>
  <si>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</si>
  <si>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</si>
  <si>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</si>
  <si>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</si>
  <si>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</si>
  <si>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</si>
  <si>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</si>
  <si>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</si>
  <si>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</si>
  <si>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</si>
  <si>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</si>
  <si>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</si>
  <si>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</si>
  <si>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</si>
  <si>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</si>
  <si>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</si>
  <si>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</si>
  <si>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</si>
  <si>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</si>
  <si>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</si>
  <si>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</si>
  <si>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</si>
  <si>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</si>
  <si>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</si>
  <si>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</si>
  <si>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</si>
  <si>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</si>
  <si>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</si>
  <si>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</si>
  <si>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</si>
  <si>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</si>
  <si>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</si>
  <si>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</si>
  <si>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</si>
  <si>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</si>
  <si>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</si>
  <si>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</si>
  <si>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</si>
  <si>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</si>
  <si>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</si>
  <si>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</si>
  <si>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</si>
  <si>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</si>
  <si>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</si>
  <si>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</si>
  <si>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</si>
  <si>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</si>
  <si>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</si>
  <si>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</si>
  <si>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</si>
  <si>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</si>
  <si>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</si>
  <si>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</si>
  <si>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</si>
  <si>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</si>
  <si>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</si>
  <si>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</si>
  <si>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</si>
  <si>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</si>
  <si>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</si>
  <si>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</si>
  <si>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</si>
  <si>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</si>
  <si>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</si>
  <si>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</si>
  <si>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</si>
  <si>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</si>
  <si>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</si>
  <si>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</si>
  <si>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</si>
  <si>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</si>
  <si>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</si>
  <si>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</si>
  <si>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</si>
  <si>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</si>
  <si>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</si>
  <si>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</si>
  <si>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</si>
  <si>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</si>
  <si>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</si>
  <si>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</si>
  <si>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</si>
  <si>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</si>
  <si>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</si>
  <si>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</si>
  <si>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</si>
  <si>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</si>
  <si>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</si>
  <si>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</si>
  <si>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</si>
  <si>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</si>
  <si>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</si>
  <si>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</si>
  <si>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</si>
  <si>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</si>
  <si>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</si>
  <si>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</si>
  <si>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</si>
  <si>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</si>
  <si>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</si>
  <si>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</si>
  <si>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</si>
  <si>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</si>
  <si>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</si>
  <si>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</si>
  <si>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</si>
  <si>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</si>
  <si>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</si>
  <si>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</si>
  <si>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</si>
  <si>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</si>
  <si>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</si>
  <si>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</si>
  <si>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</si>
  <si>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</si>
  <si>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</si>
  <si>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</si>
  <si>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</si>
  <si>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</si>
  <si>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</si>
  <si>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</si>
  <si>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</si>
  <si>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</si>
  <si>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</si>
  <si>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</si>
  <si>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</si>
  <si>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</si>
  <si>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</si>
  <si>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</si>
  <si>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</si>
  <si>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</si>
  <si>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</si>
  <si>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</si>
  <si>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</si>
  <si>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</si>
  <si>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</si>
  <si>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</si>
  <si>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</si>
  <si>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</si>
  <si>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</si>
  <si>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</si>
  <si>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</si>
  <si>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</si>
  <si>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</si>
  <si>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</si>
  <si>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</si>
  <si>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</si>
  <si>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</si>
  <si>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</si>
  <si>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</si>
  <si>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</si>
  <si>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</si>
  <si>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</si>
  <si>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</si>
  <si>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</si>
  <si>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</si>
  <si>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</si>
  <si>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</si>
  <si>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</si>
  <si>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</si>
  <si>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</si>
  <si>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</si>
  <si>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</si>
  <si>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</si>
  <si>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</si>
  <si>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</si>
  <si>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</si>
  <si>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</si>
  <si>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</si>
  <si>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</si>
  <si>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</si>
  <si>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</si>
  <si>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</si>
  <si>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</si>
  <si>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</si>
  <si>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</si>
  <si>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</si>
  <si>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</si>
  <si>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</si>
  <si>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</si>
  <si>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</si>
  <si>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</si>
  <si>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</si>
  <si>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</si>
  <si>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</si>
  <si>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</si>
  <si>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</si>
  <si>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</si>
  <si>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</si>
  <si>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</si>
  <si>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</si>
  <si>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</si>
  <si>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</si>
  <si>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</si>
  <si>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</si>
  <si>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</si>
  <si>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</si>
  <si>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</si>
  <si>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</si>
  <si>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</si>
  <si>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</si>
  <si>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</si>
  <si>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</si>
  <si>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</si>
  <si>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</si>
  <si>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</si>
  <si>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</si>
  <si>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</si>
  <si>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</si>
  <si>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</si>
  <si>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</si>
  <si>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</si>
  <si>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</si>
  <si>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</si>
  <si>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</si>
  <si>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</si>
  <si>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</si>
  <si>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</si>
  <si>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</si>
  <si>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</si>
  <si>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</si>
  <si>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</si>
  <si>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</si>
  <si>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</si>
  <si>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</si>
  <si>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</si>
  <si>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</si>
  <si>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</si>
  <si>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</si>
  <si>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</si>
  <si>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</si>
  <si>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</si>
  <si>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</si>
  <si>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</si>
  <si>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</si>
  <si>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</si>
  <si>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</si>
  <si>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</si>
  <si>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</si>
  <si>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</si>
  <si>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</si>
  <si>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</si>
  <si>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</si>
  <si>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</si>
  <si>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</si>
  <si>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</si>
  <si>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</si>
  <si>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</si>
  <si>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</si>
  <si>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</si>
  <si>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</si>
  <si>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</si>
  <si>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</si>
  <si>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</si>
  <si>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</si>
  <si>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</si>
  <si>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</si>
  <si>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</si>
  <si>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</si>
  <si>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</si>
  <si>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</si>
  <si>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</si>
  <si>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</si>
  <si>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</si>
  <si>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</si>
  <si>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</si>
  <si>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</si>
  <si>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</si>
  <si>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</si>
  <si>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</si>
  <si>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</si>
  <si>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</si>
  <si>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</si>
  <si>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</si>
  <si>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</si>
  <si>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</si>
  <si>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</si>
  <si>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</si>
  <si>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</si>
  <si>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</si>
  <si>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</si>
  <si>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</si>
  <si>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</si>
  <si>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</si>
  <si>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</si>
  <si>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</si>
  <si>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</si>
  <si>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</si>
  <si>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</si>
  <si>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</si>
  <si>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</si>
  <si>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</si>
  <si>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</si>
  <si>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</si>
  <si>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</si>
  <si>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</si>
  <si>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</si>
  <si>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</si>
  <si>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</si>
  <si>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</si>
  <si>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</si>
  <si>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</si>
  <si>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</si>
  <si>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</si>
  <si>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</si>
  <si>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</si>
  <si>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</si>
  <si>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</si>
  <si>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</si>
  <si>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</si>
  <si>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</si>
  <si>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</si>
  <si>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</si>
  <si>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</si>
  <si>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</si>
  <si>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</si>
  <si>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</si>
  <si>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</si>
  <si>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</si>
  <si>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</si>
  <si>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</si>
  <si>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</si>
  <si>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</si>
  <si>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</si>
  <si>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</si>
  <si>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</si>
  <si>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</si>
  <si>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</si>
  <si>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</si>
  <si>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</si>
  <si>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</si>
  <si>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</si>
  <si>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</si>
  <si>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</si>
  <si>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</si>
  <si>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</si>
  <si>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</si>
  <si>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</si>
  <si>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</si>
  <si>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</si>
  <si>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</si>
  <si>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</si>
  <si>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</si>
  <si>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</si>
  <si>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</si>
  <si>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</si>
  <si>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</si>
  <si>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</si>
  <si>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</si>
  <si>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</si>
  <si>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</si>
  <si>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</si>
  <si>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</si>
  <si>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</si>
  <si>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</si>
  <si>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</si>
  <si>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</si>
  <si>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</si>
  <si>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</si>
  <si>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</si>
  <si>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</si>
  <si>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</si>
  <si>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</si>
  <si>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</si>
  <si>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</si>
  <si>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</si>
  <si>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</si>
  <si>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</si>
  <si>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</si>
  <si>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</si>
  <si>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</si>
  <si>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</si>
  <si>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</si>
  <si>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</si>
  <si>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</si>
  <si>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</si>
  <si>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</si>
  <si>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</si>
  <si>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</si>
  <si>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</si>
  <si>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</si>
  <si>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</si>
  <si>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</si>
  <si>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</si>
  <si>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</si>
  <si>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</si>
  <si>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</si>
  <si>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</si>
  <si>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</si>
  <si>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</si>
  <si>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</si>
  <si>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</si>
  <si>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</si>
  <si>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</si>
  <si>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</si>
  <si>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</si>
  <si>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</si>
  <si>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</si>
  <si>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</si>
  <si>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</si>
  <si>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</si>
  <si>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</si>
  <si>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</si>
  <si>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</si>
  <si>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</si>
  <si>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</si>
  <si>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</si>
  <si>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</si>
  <si>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</si>
  <si>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</si>
  <si>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</si>
  <si>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</si>
  <si>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</si>
  <si>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</si>
  <si>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</si>
  <si>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</si>
  <si>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</si>
  <si>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</si>
  <si>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</si>
  <si>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</si>
  <si>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</si>
  <si>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</si>
  <si>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</si>
  <si>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</si>
  <si>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</si>
  <si>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</si>
  <si>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</si>
  <si>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</si>
  <si>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</si>
  <si>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</si>
  <si>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</si>
  <si>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</si>
  <si>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</si>
  <si>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</si>
  <si>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</si>
  <si>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</si>
  <si>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</si>
  <si>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</si>
  <si>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</si>
  <si>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</si>
  <si>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</si>
  <si>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</si>
  <si>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</si>
  <si>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</si>
  <si>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</si>
  <si>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</si>
  <si>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</si>
  <si>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</si>
  <si>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</si>
  <si>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</si>
  <si>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</si>
  <si>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</si>
  <si>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</si>
  <si>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</si>
  <si>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</si>
  <si>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</si>
  <si>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</si>
  <si>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</si>
  <si>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</si>
  <si>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</si>
  <si>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</si>
  <si>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</si>
  <si>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</si>
  <si>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</si>
  <si>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</si>
  <si>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</si>
  <si>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</si>
  <si>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</si>
  <si>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</si>
  <si>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</si>
  <si>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</si>
  <si>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</si>
  <si>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</si>
  <si>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</si>
  <si>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</si>
  <si>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</si>
  <si>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</si>
  <si>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</si>
  <si>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</si>
  <si>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</si>
  <si>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</si>
  <si>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</si>
  <si>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</si>
  <si>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</si>
  <si>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</si>
  <si>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</si>
  <si>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</si>
  <si>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</si>
  <si>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</si>
  <si>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</si>
  <si>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</si>
  <si>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</si>
  <si>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</si>
  <si>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</si>
  <si>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</si>
  <si>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</si>
  <si>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</si>
  <si>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</si>
  <si>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</si>
  <si>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</si>
  <si>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</si>
  <si>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</si>
  <si>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</si>
  <si>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</si>
  <si>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</si>
  <si>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</si>
  <si>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</si>
  <si>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</si>
  <si>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</si>
  <si>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</si>
  <si>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</si>
  <si>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</si>
  <si>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</si>
  <si>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</si>
  <si>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</si>
  <si>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</si>
  <si>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</si>
  <si>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</si>
  <si>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</si>
  <si>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</si>
  <si>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</si>
  <si>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</si>
  <si>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</si>
  <si>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</si>
  <si>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</si>
  <si>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</si>
  <si>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</si>
  <si>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</si>
  <si>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</si>
  <si>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</si>
  <si>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</si>
  <si>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</si>
  <si>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</si>
  <si>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</si>
  <si>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</si>
  <si>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</si>
  <si>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</si>
  <si>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</si>
  <si>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</si>
  <si>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</si>
  <si>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</si>
  <si>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</si>
  <si>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</si>
  <si>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</si>
  <si>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</si>
  <si>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</si>
  <si>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</si>
  <si>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</si>
  <si>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</si>
  <si>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</si>
  <si>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</si>
  <si>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</si>
  <si>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</si>
  <si>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</si>
  <si>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</si>
  <si>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</si>
  <si>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</si>
  <si>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</si>
  <si>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</si>
  <si>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</si>
  <si>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</si>
  <si>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</si>
  <si>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</si>
  <si>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</si>
  <si>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</si>
  <si>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</si>
  <si>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</si>
  <si>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</si>
  <si>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</si>
  <si>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</si>
  <si>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</si>
  <si>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</si>
  <si>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</si>
  <si>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</si>
  <si>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</si>
  <si>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</si>
  <si>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</si>
  <si>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</si>
  <si>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</si>
  <si>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</si>
  <si>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</si>
  <si>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</si>
  <si>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</si>
  <si>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</si>
  <si>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</si>
  <si>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</si>
  <si>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</si>
  <si>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</si>
  <si>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</si>
  <si>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</si>
  <si>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</si>
  <si>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</si>
  <si>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</si>
  <si>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</si>
  <si>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</si>
  <si>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</si>
  <si>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</si>
  <si>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</si>
  <si>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</si>
  <si>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</si>
  <si>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</si>
  <si>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</si>
  <si>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</si>
  <si>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</si>
  <si>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</si>
  <si>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</si>
  <si>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</si>
  <si>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</si>
  <si>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</si>
  <si>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</si>
  <si>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</si>
  <si>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</si>
  <si>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</si>
  <si>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</si>
  <si>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</si>
  <si>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</si>
  <si>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</si>
  <si>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</si>
  <si>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</si>
  <si>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</si>
  <si>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</si>
  <si>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</si>
  <si>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</si>
  <si>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</si>
  <si>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</si>
  <si>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</si>
  <si>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</si>
  <si>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</si>
  <si>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</si>
  <si>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</si>
  <si>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</si>
  <si>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</si>
  <si>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</si>
  <si>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</si>
  <si>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</si>
  <si>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</si>
  <si>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</si>
  <si>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</si>
  <si>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</si>
  <si>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</si>
  <si>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</si>
  <si>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</si>
  <si>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</si>
  <si>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</si>
  <si>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</si>
  <si>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</si>
  <si>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</si>
  <si>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</si>
  <si>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</si>
  <si>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</si>
  <si>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</si>
  <si>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</si>
  <si>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</si>
  <si>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</si>
  <si>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</si>
  <si>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</si>
  <si>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</si>
  <si>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</si>
  <si>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</si>
  <si>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</si>
  <si>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</si>
  <si>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</si>
  <si>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</si>
  <si>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</si>
  <si>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</si>
  <si>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</si>
  <si>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</si>
  <si>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</si>
  <si>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</si>
  <si>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</si>
  <si>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</si>
  <si>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</si>
  <si>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</si>
  <si>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</si>
  <si>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</si>
  <si>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</si>
  <si>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</si>
  <si>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</si>
  <si>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</si>
  <si>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</si>
  <si>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</si>
  <si>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</si>
  <si>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</si>
  <si>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</si>
  <si>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</si>
  <si>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</si>
  <si>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</si>
  <si>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</si>
  <si>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</si>
  <si>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</si>
  <si>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</si>
  <si>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</si>
  <si>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</si>
  <si>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</si>
  <si>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</si>
  <si>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</si>
  <si>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</si>
  <si>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</si>
  <si>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</si>
  <si>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</si>
  <si>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</si>
  <si>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</si>
  <si>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</si>
  <si>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</si>
  <si>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</si>
  <si>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</si>
  <si>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</si>
  <si>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</si>
  <si>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</si>
  <si>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</si>
  <si>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</si>
  <si>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</si>
  <si>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</si>
  <si>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</si>
  <si>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</si>
  <si>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</si>
  <si>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</si>
  <si>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</si>
  <si>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</si>
  <si>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</si>
  <si>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</si>
  <si>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</si>
  <si>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</si>
  <si>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</si>
  <si>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</si>
  <si>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</si>
  <si>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</si>
  <si>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</si>
  <si>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</si>
  <si>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</si>
  <si>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</si>
  <si>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</si>
  <si>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</si>
  <si>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</si>
  <si>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</si>
  <si>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</si>
  <si>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</si>
  <si>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</si>
  <si>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</si>
  <si>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</si>
  <si>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</si>
  <si>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</si>
  <si>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</si>
  <si>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</si>
  <si>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</si>
  <si>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</si>
  <si>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</si>
  <si>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</si>
  <si>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</si>
  <si>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</si>
  <si>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</si>
  <si>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</si>
  <si>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</si>
  <si>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</si>
  <si>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</si>
  <si>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</si>
  <si>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</si>
  <si>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</si>
  <si>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</si>
  <si>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</si>
  <si>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</si>
  <si>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</si>
  <si>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</si>
  <si>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</si>
  <si>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</si>
  <si>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</si>
  <si>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</si>
  <si>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</si>
  <si>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</si>
  <si>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</si>
  <si>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</si>
  <si>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</si>
  <si>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</si>
  <si>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</si>
  <si>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</si>
  <si>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</si>
  <si>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</si>
  <si>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</si>
  <si>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</si>
  <si>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</si>
  <si>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</si>
  <si>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</si>
  <si>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</si>
  <si>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</si>
  <si>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</si>
  <si>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</si>
  <si>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</si>
  <si>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</si>
  <si>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</si>
  <si>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</si>
  <si>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</si>
  <si>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</si>
  <si>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</si>
  <si>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</si>
  <si>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</si>
  <si>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</si>
  <si>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</si>
  <si>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</si>
  <si>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</si>
  <si>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</si>
  <si>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</si>
  <si>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</si>
  <si>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</si>
  <si>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</si>
  <si>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</si>
  <si>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</si>
  <si>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</si>
  <si>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</si>
  <si>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</si>
  <si>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</si>
  <si>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</si>
  <si>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</si>
  <si>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</si>
  <si>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</si>
  <si>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</si>
  <si>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</si>
  <si>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</si>
  <si>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</si>
  <si>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</si>
  <si>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</si>
  <si>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</si>
  <si>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</si>
  <si>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</si>
  <si>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</si>
  <si>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</si>
  <si>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</si>
  <si>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</si>
  <si>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</si>
  <si>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</si>
  <si>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</si>
  <si>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</si>
  <si>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</si>
  <si>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</si>
  <si>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</si>
  <si>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</si>
  <si>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</si>
  <si>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</si>
  <si>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</si>
  <si>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</si>
  <si>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</si>
  <si>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</si>
  <si>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</si>
  <si>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</si>
  <si>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</si>
  <si>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</si>
  <si>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</si>
  <si>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</si>
  <si>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</si>
  <si>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</si>
  <si>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</si>
  <si>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</si>
  <si>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</si>
  <si>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</si>
  <si>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</si>
  <si>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</si>
  <si>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</si>
  <si>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</si>
  <si>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</si>
  <si>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</si>
  <si>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</si>
  <si>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</si>
  <si>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</si>
  <si>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</si>
  <si>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</si>
  <si>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</si>
  <si>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</si>
  <si>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</si>
  <si>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</si>
  <si>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</si>
  <si>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</si>
  <si>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</si>
  <si>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</si>
  <si>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</si>
  <si>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</si>
  <si>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</si>
  <si>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</si>
  <si>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</si>
  <si>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</si>
  <si>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</si>
  <si>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</si>
  <si>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</si>
  <si>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</si>
  <si>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</si>
  <si>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</si>
  <si>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</si>
  <si>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</si>
  <si>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</si>
  <si>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</si>
  <si>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</si>
  <si>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</si>
  <si>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</si>
  <si>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</si>
  <si>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</si>
  <si>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</si>
  <si>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</si>
  <si>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</si>
  <si>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</si>
  <si>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</si>
  <si>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</si>
  <si>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</si>
  <si>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</si>
  <si>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</si>
  <si>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</si>
  <si>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</si>
  <si>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</si>
  <si>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</si>
  <si>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</si>
  <si>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</si>
  <si>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</si>
  <si>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</si>
  <si>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</si>
  <si>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</si>
  <si>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</si>
  <si>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</si>
  <si>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</si>
  <si>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</si>
  <si>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</si>
  <si>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</si>
  <si>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</si>
  <si>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</si>
  <si>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</si>
  <si>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</si>
  <si>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</si>
  <si>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</si>
  <si>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</si>
  <si>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</si>
  <si>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</si>
  <si>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</si>
  <si>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</si>
  <si>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</si>
  <si>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</si>
  <si>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</si>
  <si>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</si>
  <si>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</si>
  <si>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</si>
  <si>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</si>
  <si>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</si>
  <si>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</si>
  <si>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</si>
  <si>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</si>
  <si>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</si>
  <si>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</si>
  <si>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</si>
  <si>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</si>
  <si>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</si>
  <si>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</si>
  <si>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</si>
  <si>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</si>
  <si>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</si>
  <si>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</si>
  <si>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</si>
  <si>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</si>
  <si>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</si>
  <si>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</si>
  <si>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</si>
  <si>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</si>
  <si>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</si>
  <si>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</si>
  <si>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</si>
  <si>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</si>
  <si>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</si>
  <si>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</si>
  <si>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</si>
  <si>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</si>
  <si>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</si>
  <si>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</si>
  <si>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</si>
  <si>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</si>
  <si>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</si>
  <si>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</si>
  <si>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</si>
  <si>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</si>
  <si>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</si>
  <si>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</si>
  <si>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</si>
  <si>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</si>
  <si>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</si>
  <si>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</si>
  <si>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</si>
  <si>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</si>
  <si>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</si>
  <si>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</si>
  <si>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</si>
  <si>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</si>
  <si>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</si>
  <si>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</si>
  <si>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</si>
  <si>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</si>
  <si>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</si>
  <si>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</si>
  <si>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</si>
  <si>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</si>
  <si>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</si>
  <si>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</si>
  <si>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</si>
  <si>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</si>
  <si>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</si>
  <si>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</si>
  <si>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</si>
  <si>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</si>
  <si>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</si>
  <si>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</si>
  <si>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</si>
  <si>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</si>
  <si>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</si>
  <si>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</si>
  <si>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</si>
  <si>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</si>
  <si>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</si>
  <si>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</si>
  <si>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</si>
  <si>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</si>
  <si>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</si>
  <si>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</si>
  <si>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</si>
  <si>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</si>
  <si>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</si>
  <si>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</si>
  <si>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</si>
  <si>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</si>
  <si>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</si>
  <si>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</si>
  <si>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</si>
  <si>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</si>
  <si>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</si>
  <si>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</si>
  <si>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</si>
  <si>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</si>
  <si>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</si>
  <si>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</si>
  <si>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</si>
  <si>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</si>
  <si>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</si>
  <si>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</si>
  <si>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</si>
  <si>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</si>
  <si>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</si>
  <si>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</si>
  <si>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</si>
  <si>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</si>
  <si>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</si>
  <si>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</si>
  <si>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</si>
  <si>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</si>
  <si>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</si>
  <si>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</si>
  <si>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</si>
  <si>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</si>
  <si>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</si>
  <si>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</si>
  <si>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</si>
  <si>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</si>
  <si>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</si>
  <si>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</si>
  <si>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</si>
  <si>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</si>
  <si>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</si>
  <si>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</si>
  <si>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</si>
  <si>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</si>
  <si>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</si>
  <si>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</si>
  <si>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</si>
  <si>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</si>
  <si>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</si>
  <si>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</si>
  <si>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</si>
  <si>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</si>
  <si>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</si>
  <si>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</si>
  <si>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</si>
  <si>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</si>
  <si>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</si>
  <si>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</si>
  <si>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</si>
  <si>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</si>
  <si>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</si>
  <si>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</si>
  <si>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</si>
  <si>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</si>
  <si>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</si>
  <si>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</si>
  <si>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</si>
  <si>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</si>
  <si>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</si>
  <si>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</si>
  <si>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</si>
  <si>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</si>
  <si>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</si>
  <si>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</si>
  <si>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</si>
  <si>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</si>
  <si>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</si>
  <si>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</si>
  <si>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</si>
  <si>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</si>
  <si>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</si>
  <si>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</si>
  <si>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</si>
  <si>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</si>
  <si>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</si>
  <si>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</si>
  <si>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</si>
  <si>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</si>
  <si>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</si>
  <si>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</si>
  <si>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</si>
  <si>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</si>
  <si>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</si>
  <si>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</si>
  <si>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</si>
  <si>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</si>
  <si>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</si>
  <si>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</si>
  <si>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</si>
  <si>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</si>
  <si>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</si>
  <si>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</si>
  <si>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</si>
  <si>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</si>
  <si>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</si>
  <si>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</si>
  <si>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</si>
  <si>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</si>
  <si>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</si>
  <si>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</si>
  <si>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</si>
  <si>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</si>
  <si>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</si>
  <si>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</si>
  <si>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</si>
  <si>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</si>
  <si>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</si>
  <si>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</si>
  <si>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</si>
  <si>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</si>
  <si>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</si>
  <si>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</si>
  <si>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</si>
  <si>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</si>
  <si>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</si>
  <si>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</si>
  <si>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</si>
  <si>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</si>
  <si>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</si>
  <si>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</si>
  <si>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</si>
  <si>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</si>
  <si>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</si>
  <si>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</si>
  <si>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</si>
  <si>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</si>
  <si>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</si>
  <si>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</si>
  <si>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</si>
  <si>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</si>
  <si>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</si>
  <si>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</si>
  <si>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</si>
  <si>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</si>
  <si>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</si>
  <si>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</si>
  <si>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</si>
  <si>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</si>
  <si>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</si>
  <si>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</si>
  <si>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</si>
  <si>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</si>
  <si>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</si>
  <si>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</si>
  <si>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</si>
  <si>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</si>
  <si>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</si>
  <si>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</si>
  <si>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</si>
  <si>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</si>
  <si>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</si>
  <si>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</si>
  <si>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</si>
  <si>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</si>
  <si>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</si>
  <si>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</si>
  <si>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</si>
  <si>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</si>
  <si>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</si>
  <si>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</si>
  <si>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</si>
  <si>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</si>
  <si>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</si>
  <si>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</si>
  <si>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</si>
  <si>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</si>
  <si>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</si>
  <si>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</si>
  <si>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</si>
  <si>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</si>
  <si>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</si>
  <si>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</si>
  <si>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</si>
  <si>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</si>
  <si>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</si>
  <si>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</si>
  <si>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</si>
  <si>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</si>
  <si>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</si>
  <si>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</si>
  <si>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</si>
  <si>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</si>
  <si>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</si>
  <si>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</si>
  <si>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</si>
  <si>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</si>
  <si>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</si>
  <si>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</si>
  <si>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</si>
  <si>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</si>
  <si>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</si>
  <si>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</si>
  <si>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</si>
  <si>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</si>
  <si>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</si>
  <si>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</si>
  <si>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</si>
  <si>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</si>
  <si>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</si>
  <si>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</si>
  <si>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</si>
  <si>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</si>
  <si>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</si>
  <si>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</si>
  <si>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</si>
  <si>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</si>
  <si>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</si>
  <si>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</si>
  <si>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</si>
  <si>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</si>
  <si>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</si>
  <si>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</si>
  <si>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</si>
  <si>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</si>
  <si>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</si>
  <si>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</si>
  <si>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</si>
  <si>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</si>
  <si>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</si>
  <si>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</si>
  <si>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</si>
  <si>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</si>
  <si>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</si>
  <si>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</si>
  <si>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</si>
  <si>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</si>
  <si>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</si>
  <si>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</si>
  <si>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</si>
  <si>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</si>
  <si>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</si>
  <si>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</si>
  <si>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</si>
  <si>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</si>
  <si>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</si>
  <si>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</si>
  <si>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</si>
  <si>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</si>
  <si>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</si>
  <si>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</si>
  <si>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</si>
  <si>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</si>
  <si>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</si>
  <si>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</si>
  <si>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</si>
  <si>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</si>
  <si>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</si>
  <si>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</si>
  <si>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</si>
  <si>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</si>
  <si>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</si>
  <si>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</si>
  <si>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</si>
  <si>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</si>
  <si>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</si>
  <si>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</si>
  <si>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</si>
  <si>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</si>
  <si>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</si>
  <si>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</si>
  <si>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</si>
  <si>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</si>
  <si>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</si>
  <si>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</si>
  <si>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</si>
  <si>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</si>
  <si>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</si>
  <si>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</si>
  <si>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</si>
  <si>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</si>
  <si>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</si>
  <si>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</si>
  <si>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</si>
  <si>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</si>
  <si>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</si>
  <si>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</si>
  <si>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</si>
  <si>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</si>
  <si>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</si>
  <si>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</si>
  <si>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</si>
  <si>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</si>
  <si>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</si>
  <si>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</si>
  <si>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</si>
  <si>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</si>
  <si>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</si>
  <si>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</si>
  <si>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</si>
  <si>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</si>
  <si>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</si>
  <si>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</si>
  <si>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</si>
  <si>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</si>
  <si>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</si>
  <si>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</si>
  <si>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</si>
  <si>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</si>
  <si>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</si>
  <si>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</si>
  <si>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</si>
  <si>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</si>
  <si>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</si>
  <si>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</si>
  <si>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</si>
  <si>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</si>
  <si>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</si>
  <si>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</si>
  <si>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</si>
  <si>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</si>
  <si>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</si>
  <si>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</si>
  <si>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</si>
  <si>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</si>
  <si>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</si>
  <si>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</si>
  <si>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</si>
  <si>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</si>
  <si>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</si>
  <si>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</si>
  <si>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</si>
  <si>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</si>
  <si>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</si>
  <si>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</si>
  <si>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</si>
  <si>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</si>
  <si>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</si>
  <si>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</si>
  <si>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</si>
  <si>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</si>
  <si>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</si>
  <si>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</si>
  <si>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</si>
  <si>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</si>
  <si>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</si>
  <si>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</si>
  <si>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</si>
  <si>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</si>
  <si>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</si>
  <si>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</si>
  <si>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</si>
  <si>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</si>
  <si>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</si>
  <si>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</si>
  <si>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</si>
  <si>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</si>
  <si>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</si>
  <si>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</si>
  <si>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</si>
  <si>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</si>
  <si>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</si>
  <si>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</si>
  <si>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</si>
  <si>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</si>
  <si>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</si>
  <si>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</si>
  <si>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</si>
  <si>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</si>
  <si>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</si>
  <si>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</si>
  <si>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</si>
  <si>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</si>
  <si>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</si>
  <si>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</si>
  <si>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</si>
  <si>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</si>
  <si>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</si>
  <si>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</si>
  <si>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</si>
  <si>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</si>
  <si>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</si>
  <si>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</si>
  <si>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</si>
  <si>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</si>
  <si>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</si>
  <si>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</si>
  <si>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</si>
  <si>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</si>
  <si>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</si>
  <si>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</si>
  <si>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</si>
  <si>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</si>
  <si>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</si>
  <si>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</si>
  <si>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</si>
  <si>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</si>
  <si>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</si>
  <si>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</si>
  <si>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</si>
  <si>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</si>
  <si>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</si>
  <si>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</si>
  <si>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</si>
  <si>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</si>
  <si>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</si>
  <si>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</si>
  <si>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</si>
  <si>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</si>
  <si>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</si>
  <si>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</si>
  <si>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</si>
  <si>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</si>
  <si>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</si>
  <si>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</si>
  <si>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</si>
  <si>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</si>
  <si>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</si>
  <si>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</si>
  <si>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</si>
  <si>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</si>
  <si>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</si>
  <si>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</si>
  <si>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</si>
  <si>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</si>
  <si>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</si>
  <si>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</si>
  <si>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</si>
  <si>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</si>
  <si>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</si>
  <si>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</si>
  <si>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</si>
  <si>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</si>
  <si>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</si>
  <si>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</si>
  <si>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</si>
  <si>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</si>
  <si>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</si>
  <si>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</si>
  <si>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</si>
  <si>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</si>
  <si>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</si>
  <si>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</si>
  <si>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</si>
  <si>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</si>
  <si>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</si>
  <si>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</si>
  <si>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</si>
  <si>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</si>
  <si>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</si>
  <si>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</si>
  <si>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</si>
  <si>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</si>
  <si>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</si>
  <si>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</si>
  <si>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</si>
  <si>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</si>
  <si>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</si>
  <si>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</si>
  <si>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</si>
  <si>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</si>
  <si>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</si>
  <si>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</si>
  <si>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</si>
  <si>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</si>
  <si>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</si>
  <si>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</si>
  <si>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</si>
  <si>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</si>
  <si>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</si>
  <si>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</si>
  <si>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</si>
  <si>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</si>
  <si>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</si>
  <si>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</si>
  <si>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</si>
  <si>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</si>
  <si>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</si>
  <si>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</si>
  <si>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</si>
  <si>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</si>
  <si>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</si>
  <si>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</si>
  <si>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</si>
  <si>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</si>
  <si>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</si>
  <si>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</si>
  <si>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</si>
  <si>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</si>
  <si>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</si>
  <si>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</si>
  <si>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</si>
  <si>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</si>
  <si>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</si>
  <si>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</si>
  <si>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</si>
  <si>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</si>
  <si>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</si>
  <si>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</si>
  <si>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</si>
  <si>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</si>
  <si>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</si>
  <si>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</si>
  <si>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</si>
  <si>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</si>
  <si>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</si>
  <si>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</si>
  <si>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</si>
  <si>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</si>
  <si>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</si>
  <si>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</si>
  <si>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</si>
  <si>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</si>
  <si>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</si>
  <si>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</si>
  <si>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</si>
  <si>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</si>
  <si>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</si>
  <si>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</si>
  <si>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</si>
  <si>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</si>
  <si>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</si>
  <si>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</si>
  <si>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</si>
  <si>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</si>
  <si>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</si>
  <si>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</si>
  <si>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</si>
  <si>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</si>
  <si>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</si>
  <si>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</si>
  <si>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</si>
  <si>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</si>
  <si>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</si>
  <si>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</si>
  <si>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</si>
  <si>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</si>
  <si>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</si>
  <si>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</si>
  <si>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</si>
  <si>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</si>
  <si>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</si>
  <si>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</si>
  <si>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</si>
  <si>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</si>
  <si>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</si>
  <si>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</si>
  <si>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</si>
  <si>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</si>
  <si>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</si>
  <si>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</si>
  <si>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</si>
  <si>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</si>
  <si>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</si>
  <si>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</si>
  <si>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</si>
  <si>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</si>
  <si>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</si>
  <si>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</si>
  <si>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</si>
  <si>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</si>
  <si>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</si>
  <si>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</si>
  <si>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</si>
  <si>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</si>
  <si>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</si>
  <si>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</si>
  <si>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</si>
  <si>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</si>
  <si>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</si>
  <si>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</si>
  <si>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</si>
  <si>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</si>
  <si>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</si>
  <si>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</si>
  <si>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</si>
  <si>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</si>
  <si>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</si>
  <si>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</si>
  <si>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</si>
  <si>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</si>
  <si>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</si>
  <si>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</si>
  <si>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</si>
  <si>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</si>
  <si>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</si>
  <si>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</si>
  <si>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</si>
  <si>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</si>
  <si>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</si>
  <si>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</si>
  <si>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</si>
  <si>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</si>
  <si>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</si>
  <si>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</si>
  <si>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</si>
  <si>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</si>
  <si>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</si>
  <si>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</si>
  <si>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</si>
  <si>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</si>
  <si>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</si>
  <si>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</si>
  <si>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</si>
  <si>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</si>
  <si>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</si>
  <si>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</si>
  <si>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</si>
  <si>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</si>
  <si>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</si>
  <si>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</si>
  <si>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</si>
  <si>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</si>
  <si>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</si>
  <si>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</si>
  <si>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</si>
  <si>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</si>
  <si>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</si>
  <si>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</si>
  <si>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</si>
  <si>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</si>
  <si>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</si>
  <si>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</si>
  <si>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</si>
  <si>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</si>
  <si>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</si>
  <si>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</si>
  <si>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</si>
  <si>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</si>
  <si>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</si>
  <si>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</si>
  <si>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</si>
  <si>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</si>
  <si>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</si>
  <si>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</si>
  <si>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</si>
  <si>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</si>
  <si>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</si>
  <si>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</si>
  <si>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</si>
  <si>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</si>
  <si>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</si>
  <si>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</si>
  <si>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</si>
  <si>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</si>
  <si>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</si>
  <si>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</si>
  <si>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</si>
  <si>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</si>
  <si>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</si>
  <si>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</si>
  <si>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</si>
  <si>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</si>
  <si>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</si>
  <si>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</si>
  <si>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</si>
  <si>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</si>
  <si>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</si>
  <si>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</si>
  <si>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</si>
  <si>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</si>
  <si>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</si>
  <si>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</si>
  <si>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</si>
  <si>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</si>
  <si>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</si>
  <si>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</si>
  <si>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</si>
  <si>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</si>
  <si>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</si>
  <si>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</si>
  <si>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</si>
  <si>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</si>
  <si>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</si>
  <si>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</si>
  <si>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</si>
  <si>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</si>
  <si>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</si>
  <si>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</si>
  <si>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</si>
  <si>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</si>
  <si>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</si>
  <si>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</si>
  <si>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</si>
  <si>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</si>
  <si>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</si>
  <si>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</si>
  <si>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</si>
  <si>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</si>
  <si>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</si>
  <si>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</si>
  <si>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</si>
  <si>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</si>
  <si>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</si>
  <si>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</si>
  <si>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</si>
  <si>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</si>
  <si>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</si>
  <si>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</si>
  <si>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</si>
  <si>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</si>
  <si>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</si>
  <si>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</si>
  <si>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</si>
  <si>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</si>
  <si>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</si>
  <si>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</si>
  <si>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</si>
  <si>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</si>
  <si>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</si>
  <si>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</si>
  <si>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</si>
  <si>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</si>
  <si>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</si>
  <si>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</si>
  <si>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</si>
  <si>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</si>
  <si>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</si>
  <si>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</si>
  <si>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</si>
  <si>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</si>
  <si>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</si>
  <si>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</si>
  <si>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</si>
  <si>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</si>
  <si>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</si>
  <si>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</si>
  <si>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</si>
  <si>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</si>
  <si>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</si>
  <si>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</si>
  <si>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</si>
  <si>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</si>
  <si>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</si>
  <si>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</si>
  <si>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</si>
  <si>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</si>
  <si>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</si>
  <si>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</si>
  <si>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</si>
  <si>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</si>
  <si>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</si>
  <si>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</si>
  <si>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</si>
  <si>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</si>
  <si>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</si>
  <si>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</si>
  <si>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</si>
  <si>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</si>
  <si>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</si>
  <si>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</si>
  <si>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</si>
  <si>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</si>
  <si>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</si>
  <si>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</si>
  <si>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</si>
  <si>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</si>
  <si>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</si>
  <si>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</si>
  <si>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</si>
  <si>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</si>
  <si>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</si>
  <si>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</si>
  <si>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</si>
  <si>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</si>
  <si>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</si>
  <si>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</si>
  <si>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</si>
  <si>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</si>
  <si>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</si>
  <si>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</si>
  <si>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</si>
  <si>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</si>
  <si>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</si>
  <si>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</si>
  <si>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</si>
  <si>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</si>
  <si>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</si>
  <si>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</si>
  <si>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</si>
  <si>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</si>
  <si>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</si>
  <si>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</si>
  <si>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</si>
  <si>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</si>
  <si>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</si>
  <si>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</si>
  <si>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</si>
  <si>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</si>
  <si>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</si>
  <si>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</si>
  <si>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</si>
  <si>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</si>
  <si>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</si>
  <si>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</si>
  <si>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</si>
  <si>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</si>
  <si>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</si>
  <si>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</si>
  <si>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</si>
  <si>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</si>
  <si>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</si>
  <si>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</si>
  <si>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</si>
  <si>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</si>
  <si>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</si>
  <si>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</si>
  <si>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</si>
  <si>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</si>
  <si>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</si>
  <si>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</si>
  <si>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</si>
  <si>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</si>
  <si>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</si>
  <si>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</si>
  <si>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</si>
  <si>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</si>
  <si>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</si>
  <si>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</si>
  <si>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</si>
  <si>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</si>
  <si>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</si>
  <si>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</si>
  <si>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</si>
  <si>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</si>
  <si>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</si>
  <si>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</si>
  <si>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</si>
  <si>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</si>
  <si>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</si>
  <si>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</si>
  <si>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</si>
  <si>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</si>
  <si>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</si>
  <si>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</si>
  <si>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</si>
  <si>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</si>
  <si>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</si>
  <si>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</si>
  <si>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</si>
  <si>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</si>
  <si>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</si>
  <si>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</si>
  <si>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</si>
  <si>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</si>
  <si>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</si>
  <si>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</si>
  <si>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</si>
  <si>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</si>
  <si>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</si>
  <si>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</si>
  <si>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</si>
  <si>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</si>
  <si>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</si>
  <si>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</si>
  <si>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</si>
  <si>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</si>
  <si>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</si>
  <si>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</si>
  <si>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</si>
  <si>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</si>
  <si>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</si>
  <si>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</si>
  <si>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</si>
  <si>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</si>
  <si>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</si>
  <si>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</si>
  <si>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</si>
  <si>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</si>
  <si>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</si>
  <si>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</si>
  <si>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</si>
  <si>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</si>
  <si>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</si>
  <si>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</si>
  <si>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</si>
  <si>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</si>
  <si>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</si>
  <si>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</si>
  <si>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</si>
  <si>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</si>
  <si>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</si>
  <si>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</si>
  <si>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</si>
  <si>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</si>
  <si>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</si>
  <si>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</si>
  <si>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</si>
  <si>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</si>
  <si>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</si>
  <si>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</si>
  <si>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</si>
  <si>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</si>
  <si>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</si>
  <si>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</si>
  <si>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</si>
  <si>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</si>
  <si>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</si>
  <si>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</si>
  <si>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</si>
  <si>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</si>
  <si>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</si>
  <si>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</si>
  <si>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</si>
  <si>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</si>
  <si>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</si>
  <si>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</si>
  <si>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</si>
  <si>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</si>
  <si>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</si>
  <si>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</si>
  <si>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</si>
  <si>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</si>
  <si>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</si>
  <si>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</si>
  <si>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</si>
  <si>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</si>
  <si>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</si>
  <si>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</si>
  <si>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</si>
  <si>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</si>
  <si>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</si>
  <si>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</si>
  <si>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</si>
  <si>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</si>
  <si>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</si>
  <si>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</si>
  <si>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</si>
  <si>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</si>
  <si>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</si>
  <si>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</si>
  <si>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</si>
  <si>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</si>
  <si>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</si>
  <si>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</si>
  <si>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</si>
  <si>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</si>
  <si>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</si>
  <si>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</si>
  <si>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</si>
  <si>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</si>
  <si>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</si>
  <si>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</si>
  <si>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</si>
  <si>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</si>
  <si>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</si>
  <si>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</si>
  <si>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</si>
  <si>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</si>
  <si>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</si>
  <si>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</si>
  <si>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</si>
  <si>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</si>
  <si>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</si>
  <si>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</si>
  <si>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</si>
  <si>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</si>
  <si>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</si>
  <si>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</si>
  <si>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</si>
  <si>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</si>
  <si>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</si>
  <si>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</si>
  <si>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</si>
  <si>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</si>
  <si>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</si>
  <si>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</si>
  <si>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</si>
  <si>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</si>
  <si>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</si>
  <si>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</si>
  <si>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</si>
  <si>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</si>
  <si>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</si>
  <si>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</si>
  <si>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</si>
  <si>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</si>
  <si>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</si>
  <si>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</si>
  <si>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</si>
  <si>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</si>
  <si>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</si>
  <si>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</si>
  <si>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</si>
  <si>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</si>
  <si>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</si>
  <si>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</si>
  <si>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</si>
  <si>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</si>
  <si>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</si>
  <si>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</si>
  <si>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</si>
  <si>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</si>
  <si>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</si>
  <si>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</si>
  <si>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</si>
  <si>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</si>
  <si>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</si>
  <si>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</si>
  <si>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</si>
  <si>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</si>
  <si>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</si>
  <si>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</si>
  <si>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</si>
  <si>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</si>
  <si>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</si>
  <si>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</si>
  <si>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</si>
  <si>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</si>
  <si>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</si>
  <si>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</si>
  <si>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</si>
  <si>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</si>
  <si>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</si>
  <si>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</si>
  <si>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</si>
  <si>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</si>
  <si>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</si>
  <si>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</si>
  <si>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</si>
  <si>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</si>
  <si>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</si>
  <si>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</si>
  <si>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</si>
  <si>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</si>
  <si>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</si>
  <si>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</si>
  <si>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</si>
  <si>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</si>
  <si>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</si>
  <si>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</si>
  <si>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</si>
  <si>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</si>
  <si>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</si>
  <si>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</si>
  <si>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</si>
  <si>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</si>
  <si>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</si>
  <si>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</si>
  <si>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</si>
  <si>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</si>
  <si>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</si>
  <si>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</si>
  <si>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</si>
  <si>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</si>
  <si>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</si>
  <si>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</si>
  <si>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</si>
  <si>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</si>
  <si>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</si>
  <si>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</si>
  <si>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</si>
  <si>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</si>
  <si>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</si>
  <si>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</si>
  <si>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</si>
  <si>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</si>
  <si>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</si>
  <si>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</si>
  <si>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</si>
  <si>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</si>
  <si>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</si>
  <si>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</si>
  <si>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</si>
  <si>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</si>
  <si>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</si>
  <si>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</si>
  <si>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</si>
  <si>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</si>
  <si>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</si>
  <si>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</si>
  <si>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</si>
  <si>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</si>
  <si>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</si>
  <si>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</si>
  <si>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</si>
  <si>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</si>
  <si>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</si>
  <si>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</si>
  <si>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</si>
  <si>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</si>
  <si>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</si>
  <si>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</si>
  <si>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</si>
  <si>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</si>
  <si>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</si>
  <si>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</si>
  <si>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</si>
  <si>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</si>
  <si>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</si>
  <si>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</si>
  <si>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</si>
  <si>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</si>
  <si>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</si>
  <si>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</si>
  <si>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</si>
  <si>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</si>
  <si>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</si>
  <si>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</si>
  <si>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</si>
  <si>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</si>
  <si>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</si>
  <si>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</si>
  <si>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</si>
  <si>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</si>
  <si>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</si>
  <si>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</si>
  <si>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</si>
  <si>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</si>
  <si>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</si>
  <si>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</si>
  <si>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</si>
  <si>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</si>
  <si>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</si>
  <si>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</si>
  <si>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</si>
  <si>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</si>
  <si>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</si>
  <si>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</si>
  <si>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</si>
  <si>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</si>
  <si>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</si>
  <si>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</si>
  <si>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</si>
  <si>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</si>
  <si>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</si>
  <si>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</si>
  <si>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</si>
  <si>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</si>
  <si>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</si>
  <si>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</si>
  <si>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</si>
  <si>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</si>
  <si>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</si>
  <si>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</si>
  <si>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</si>
  <si>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</si>
  <si>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</si>
  <si>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</si>
  <si>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</si>
  <si>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</si>
  <si>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</si>
  <si>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</si>
  <si>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</si>
  <si>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</si>
  <si>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</si>
  <si>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</si>
  <si>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</si>
  <si>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</si>
  <si>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</si>
  <si>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</si>
  <si>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</si>
  <si>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</si>
  <si>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</si>
  <si>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</si>
  <si>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</si>
  <si>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</si>
  <si>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</si>
  <si>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</si>
  <si>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</si>
  <si>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</si>
  <si>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</si>
  <si>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</si>
  <si>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</si>
  <si>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</si>
  <si>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</si>
  <si>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</si>
  <si>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</si>
  <si>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</si>
  <si>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</si>
  <si>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</si>
  <si>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</si>
  <si>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</si>
  <si>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</si>
  <si>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</si>
  <si>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</si>
  <si>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</si>
  <si>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</si>
  <si>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</si>
  <si>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</si>
  <si>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</si>
  <si>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</si>
  <si>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</si>
  <si>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</si>
  <si>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</si>
  <si>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</si>
  <si>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</si>
  <si>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</si>
  <si>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</si>
  <si>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</si>
  <si>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</si>
  <si>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</si>
  <si>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</si>
  <si>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</si>
  <si>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</si>
  <si>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</si>
  <si>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</si>
  <si>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</si>
  <si>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</si>
  <si>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</si>
  <si>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</si>
  <si>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</si>
  <si>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</si>
  <si>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</si>
  <si>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</si>
  <si>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</si>
  <si>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</si>
  <si>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</si>
  <si>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</si>
  <si>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</si>
  <si>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</si>
  <si>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</si>
  <si>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</si>
  <si>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</si>
  <si>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</si>
  <si>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</si>
  <si>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</si>
  <si>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</si>
  <si>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</si>
  <si>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</si>
  <si>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</si>
  <si>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</si>
  <si>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</si>
  <si>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</si>
  <si>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</si>
  <si>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</si>
  <si>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</si>
  <si>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</si>
  <si>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</si>
  <si>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</si>
  <si>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</si>
  <si>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</si>
  <si>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</si>
  <si>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</si>
  <si>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</si>
  <si>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</si>
  <si>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</si>
  <si>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</si>
  <si>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</si>
  <si>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</si>
  <si>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</si>
  <si>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</si>
  <si>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</si>
  <si>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</si>
  <si>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</si>
  <si>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</si>
  <si>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</si>
  <si>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</si>
  <si>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</si>
  <si>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</si>
  <si>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</si>
  <si>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</si>
  <si>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</si>
  <si>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</si>
  <si>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</si>
  <si>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</si>
  <si>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</si>
  <si>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</si>
  <si>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</si>
  <si>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</si>
  <si>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</si>
  <si>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</si>
  <si>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</si>
  <si>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</si>
  <si>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</si>
  <si>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</si>
  <si>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</si>
  <si>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</si>
  <si>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</si>
  <si>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</si>
  <si>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</si>
  <si>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</si>
  <si>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</si>
  <si>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</si>
  <si>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</si>
  <si>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</si>
  <si>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</si>
  <si>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</si>
  <si>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</si>
  <si>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</si>
  <si>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</si>
  <si>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</si>
  <si>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</si>
  <si>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</si>
  <si>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</si>
  <si>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</si>
  <si>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</si>
  <si>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</si>
  <si>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</si>
  <si>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</si>
  <si>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</si>
  <si>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</si>
  <si>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</si>
  <si>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</si>
  <si>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</si>
  <si>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</si>
  <si>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</si>
  <si>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</si>
  <si>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</si>
  <si>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</si>
  <si>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</si>
  <si>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</si>
  <si>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</si>
  <si>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</si>
  <si>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</si>
  <si>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</si>
  <si>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</si>
  <si>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</si>
  <si>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</si>
  <si>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</si>
  <si>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</si>
  <si>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</si>
  <si>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</si>
  <si>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</si>
  <si>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</si>
  <si>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</si>
  <si>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</si>
  <si>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</si>
  <si>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</si>
  <si>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</si>
  <si>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</si>
  <si>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</si>
  <si>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</si>
  <si>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</si>
  <si>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</si>
  <si>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</si>
  <si>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</si>
  <si>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</si>
  <si>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</si>
  <si>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</si>
  <si>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</si>
  <si>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</si>
  <si>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</si>
  <si>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</si>
  <si>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</si>
  <si>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</si>
  <si>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</si>
  <si>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</si>
  <si>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</si>
  <si>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</si>
  <si>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</si>
  <si>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</si>
  <si>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</si>
  <si>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</si>
  <si>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</si>
  <si>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</si>
  <si>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</si>
  <si>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</si>
  <si>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</si>
  <si>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</si>
  <si>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</si>
  <si>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</si>
  <si>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</si>
  <si>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</si>
  <si>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</si>
  <si>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</si>
  <si>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</si>
  <si>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</si>
  <si>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</si>
  <si>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</si>
  <si>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</si>
  <si>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</si>
  <si>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</si>
  <si>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</si>
  <si>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</si>
  <si>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</si>
  <si>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</si>
  <si>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</si>
  <si>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</si>
  <si>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</si>
  <si>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</si>
  <si>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</si>
  <si>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</si>
  <si>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</si>
  <si>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</si>
  <si>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</si>
  <si>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</si>
  <si>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</si>
  <si>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</si>
  <si>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</si>
  <si>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</si>
  <si>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</si>
  <si>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</si>
  <si>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</si>
  <si>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</si>
  <si>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</si>
  <si>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</si>
  <si>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</si>
  <si>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</si>
  <si>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</si>
  <si>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</si>
  <si>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</si>
  <si>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</si>
  <si>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</si>
  <si>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</si>
  <si>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</si>
  <si>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</si>
  <si>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</si>
  <si>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</si>
  <si>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</si>
  <si>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</si>
  <si>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</si>
  <si>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</si>
  <si>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</si>
  <si>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</si>
  <si>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</si>
  <si>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</si>
  <si>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</si>
  <si>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</si>
  <si>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</si>
  <si>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</si>
  <si>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</si>
  <si>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</si>
  <si>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</si>
  <si>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</si>
  <si>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</si>
  <si>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</si>
  <si>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</si>
  <si>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</si>
  <si>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</si>
  <si>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</si>
  <si>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</si>
  <si>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</si>
  <si>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</si>
  <si>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</si>
  <si>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</si>
  <si>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</si>
  <si>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</si>
  <si>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</si>
  <si>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</si>
  <si>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</si>
  <si>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</si>
  <si>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</si>
  <si>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</si>
  <si>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</si>
  <si>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</si>
  <si>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</si>
  <si>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</si>
  <si>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</si>
  <si>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</si>
  <si>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</si>
  <si>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</si>
  <si>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</si>
  <si>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</si>
  <si>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</si>
  <si>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</si>
  <si>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</si>
  <si>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</si>
  <si>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</si>
  <si>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</si>
  <si>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</si>
  <si>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</si>
  <si>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</si>
  <si>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</si>
  <si>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</si>
  <si>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</si>
  <si>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</si>
  <si>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</si>
  <si>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</si>
  <si>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</si>
  <si>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</si>
  <si>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</si>
  <si>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</si>
  <si>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</si>
  <si>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</si>
  <si>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</si>
  <si>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</si>
  <si>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</si>
  <si>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</si>
  <si>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</si>
  <si>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</si>
  <si>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</si>
  <si>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</si>
  <si>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</si>
  <si>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</si>
  <si>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</si>
  <si>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</si>
  <si>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</si>
  <si>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</si>
  <si>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</si>
  <si>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</si>
  <si>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</si>
  <si>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</si>
  <si>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</si>
  <si>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</si>
  <si>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</si>
  <si>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</si>
  <si>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</si>
  <si>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</si>
  <si>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</si>
  <si>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</si>
  <si>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</si>
  <si>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</si>
  <si>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</si>
  <si>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</si>
  <si>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</si>
  <si>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</si>
  <si>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</si>
  <si>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</si>
  <si>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</si>
  <si>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</si>
  <si>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</si>
  <si>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</si>
  <si>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</si>
  <si>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</si>
  <si>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</si>
  <si>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</si>
  <si>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</si>
  <si>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</si>
  <si>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</si>
  <si>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</si>
  <si>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</si>
  <si>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</si>
  <si>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</si>
  <si>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</si>
  <si>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</si>
  <si>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</si>
  <si>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</si>
  <si>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</si>
  <si>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</si>
  <si>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</si>
  <si>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</si>
  <si>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</si>
  <si>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</si>
  <si>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</si>
  <si>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</si>
  <si>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</si>
  <si>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</si>
  <si>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</si>
  <si>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</si>
  <si>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</si>
  <si>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</si>
  <si>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</si>
  <si>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</si>
  <si>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</si>
  <si>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</si>
  <si>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</si>
  <si>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</si>
  <si>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</si>
  <si>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</si>
  <si>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</si>
  <si>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</si>
  <si>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</si>
  <si>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</si>
  <si>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</si>
  <si>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</si>
  <si>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</si>
  <si>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</si>
  <si>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</si>
  <si>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</si>
  <si>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</si>
  <si>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</si>
  <si>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</si>
  <si>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</si>
  <si>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</si>
  <si>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</si>
  <si>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</si>
  <si>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</si>
  <si>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</si>
  <si>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</si>
  <si>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</si>
  <si>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</si>
  <si>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</si>
  <si>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</si>
  <si>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</si>
  <si>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</si>
  <si>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</si>
  <si>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</si>
  <si>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</si>
  <si>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</si>
  <si>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</si>
  <si>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</si>
  <si>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</si>
  <si>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</si>
  <si>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</si>
  <si>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</si>
  <si>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</si>
  <si>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</si>
  <si>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</si>
  <si>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</si>
  <si>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</si>
  <si>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</si>
  <si>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</si>
  <si>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</si>
  <si>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</si>
  <si>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</si>
  <si>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</si>
  <si>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</si>
  <si>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</si>
  <si>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</si>
  <si>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</si>
  <si>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</si>
  <si>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</si>
  <si>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</si>
  <si>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</si>
  <si>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</si>
  <si>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</si>
  <si>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</si>
  <si>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</si>
  <si>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</si>
  <si>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</si>
  <si>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</si>
  <si>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</si>
  <si>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</si>
  <si>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</si>
  <si>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</si>
  <si>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</si>
  <si>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</si>
  <si>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</si>
  <si>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</si>
  <si>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</si>
  <si>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</si>
  <si>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</si>
  <si>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</si>
  <si>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</si>
  <si>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</si>
  <si>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</si>
  <si>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</si>
  <si>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</si>
  <si>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</si>
  <si>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</si>
  <si>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</si>
  <si>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</si>
  <si>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</si>
  <si>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</si>
  <si>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</si>
  <si>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</si>
  <si>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</si>
  <si>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</si>
  <si>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</si>
  <si>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</si>
  <si>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</si>
  <si>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</si>
  <si>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</si>
  <si>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</si>
  <si>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</si>
  <si>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</si>
  <si>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</si>
  <si>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</si>
  <si>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</si>
  <si>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</si>
  <si>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</si>
  <si>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</si>
  <si>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</si>
  <si>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</si>
  <si>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</si>
  <si>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</si>
  <si>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</si>
  <si>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</si>
  <si>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</si>
  <si>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</si>
  <si>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</si>
  <si>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</si>
  <si>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</si>
  <si>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</si>
  <si>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</si>
  <si>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</si>
  <si>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</si>
  <si>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</si>
  <si>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</si>
  <si>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</si>
  <si>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</si>
  <si>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</si>
  <si>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</si>
  <si>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</si>
  <si>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</si>
  <si>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</si>
  <si>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</si>
  <si>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</si>
  <si>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</si>
  <si>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</si>
  <si>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</si>
  <si>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</si>
  <si>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</si>
  <si>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</si>
  <si>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</si>
  <si>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</si>
  <si>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</si>
  <si>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</si>
  <si>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</si>
  <si>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</si>
  <si>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</si>
  <si>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</si>
  <si>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</si>
  <si>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</si>
  <si>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</si>
  <si>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</si>
  <si>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</si>
  <si>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</si>
  <si>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</si>
  <si>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</si>
  <si>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</si>
  <si>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</si>
  <si>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</si>
  <si>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</si>
  <si>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</si>
  <si>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</si>
  <si>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</si>
  <si>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</si>
  <si>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</si>
  <si>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</si>
  <si>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</si>
  <si>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</si>
  <si>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</si>
  <si>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</si>
  <si>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</si>
  <si>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</si>
  <si>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</si>
  <si>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</si>
  <si>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</si>
  <si>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</si>
  <si>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</si>
  <si>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</si>
  <si>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</si>
  <si>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</si>
  <si>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</si>
  <si>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</si>
  <si>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</si>
  <si>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</si>
  <si>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</si>
  <si>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</si>
  <si>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</si>
  <si>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</si>
  <si>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</si>
  <si>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</si>
  <si>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</si>
  <si>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</si>
  <si>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</si>
  <si>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</si>
  <si>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</si>
  <si>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</si>
  <si>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</si>
  <si>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</si>
  <si>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</si>
  <si>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</si>
  <si>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</si>
  <si>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</si>
  <si>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</si>
  <si>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</si>
  <si>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</si>
  <si>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</si>
  <si>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</si>
  <si>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</si>
  <si>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</si>
  <si>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</si>
  <si>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</si>
  <si>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</si>
  <si>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</si>
  <si>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</si>
  <si>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</si>
  <si>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</si>
  <si>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</si>
  <si>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</si>
  <si>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</si>
  <si>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</si>
  <si>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</si>
  <si>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</si>
  <si>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</si>
  <si>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</si>
  <si>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</si>
  <si>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</si>
  <si>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</si>
  <si>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</si>
  <si>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</si>
  <si>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</si>
  <si>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</si>
  <si>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</si>
  <si>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</si>
  <si>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</si>
  <si>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</si>
  <si>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</si>
  <si>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</si>
  <si>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</si>
  <si>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</si>
  <si>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</si>
  <si>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</si>
  <si>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</si>
  <si>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</si>
  <si>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</si>
  <si>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</si>
  <si>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</si>
  <si>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</si>
  <si>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</si>
  <si>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</si>
  <si>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</si>
  <si>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</si>
  <si>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</si>
  <si>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</si>
  <si>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</si>
  <si>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</si>
  <si>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</si>
  <si>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</si>
  <si>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</si>
  <si>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</si>
  <si>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</si>
  <si>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</si>
  <si>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</si>
  <si>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</si>
  <si>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</si>
  <si>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</si>
  <si>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</si>
  <si>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</si>
  <si>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</si>
  <si>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</si>
  <si>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</si>
  <si>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</si>
  <si>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</si>
  <si>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</si>
  <si>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</si>
  <si>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</si>
  <si>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</si>
  <si>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</si>
  <si>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</si>
  <si>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</si>
  <si>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</si>
  <si>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</si>
  <si>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</si>
  <si>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</si>
  <si>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</si>
  <si>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</si>
  <si>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</si>
  <si>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</si>
  <si>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</si>
  <si>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</si>
  <si>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</si>
  <si>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</si>
  <si>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</si>
  <si>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</si>
  <si>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</si>
  <si>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</si>
  <si>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</si>
  <si>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</si>
  <si>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</si>
  <si>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</si>
  <si>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</si>
  <si>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</si>
  <si>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</si>
  <si>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</si>
  <si>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</si>
  <si>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</si>
  <si>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</si>
  <si>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</si>
  <si>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</si>
  <si>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</si>
  <si>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</si>
  <si>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</si>
  <si>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</si>
  <si>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</si>
  <si>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</si>
  <si>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</si>
  <si>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</si>
  <si>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</si>
  <si>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</si>
  <si>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</si>
  <si>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</si>
  <si>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</si>
  <si>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</si>
  <si>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</si>
  <si>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</si>
  <si>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</si>
  <si>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</si>
  <si>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</si>
  <si>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</si>
  <si>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</si>
  <si>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</si>
  <si>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</si>
  <si>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</si>
  <si>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</si>
  <si>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</si>
  <si>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</si>
  <si>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</si>
  <si>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</si>
  <si>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</si>
  <si>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</si>
  <si>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</si>
  <si>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</si>
  <si>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</si>
  <si>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</si>
  <si>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</si>
  <si>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</si>
  <si>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</si>
  <si>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</si>
  <si>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</si>
  <si>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</si>
  <si>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</si>
  <si>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</si>
  <si>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</si>
  <si>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</si>
  <si>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</si>
  <si>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</si>
  <si>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</si>
  <si>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</si>
  <si>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</si>
  <si>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</si>
  <si>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</si>
  <si>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</si>
  <si>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</si>
  <si>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</si>
  <si>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</si>
  <si>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</si>
  <si>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</si>
  <si>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</si>
  <si>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</si>
  <si>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</si>
  <si>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</si>
  <si>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</si>
  <si>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</si>
  <si>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</si>
  <si>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</si>
  <si>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</si>
  <si>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</si>
  <si>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</si>
  <si>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</si>
  <si>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</si>
  <si>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</si>
  <si>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</si>
  <si>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</si>
  <si>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</si>
  <si>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</si>
  <si>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</si>
  <si>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</si>
  <si>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</si>
  <si>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</si>
  <si>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</si>
  <si>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</si>
  <si>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</si>
  <si>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</si>
  <si>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</si>
  <si>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</si>
  <si>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</si>
  <si>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</si>
  <si>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</si>
  <si>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</si>
  <si>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</si>
  <si>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</si>
  <si>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</si>
  <si>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</si>
  <si>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</si>
  <si>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</si>
  <si>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</si>
  <si>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</si>
  <si>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</si>
  <si>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</si>
  <si>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</si>
  <si>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</si>
  <si>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</si>
  <si>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</si>
  <si>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</si>
  <si>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</si>
  <si>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</si>
  <si>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</si>
  <si>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</si>
  <si>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</si>
  <si>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</si>
  <si>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</si>
  <si>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</si>
  <si>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</si>
  <si>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</si>
  <si>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</si>
  <si>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</si>
  <si>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</si>
  <si>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</si>
  <si>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</si>
  <si>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</si>
  <si>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</si>
  <si>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</si>
  <si>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</si>
  <si>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</si>
  <si>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</si>
  <si>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</si>
  <si>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</si>
  <si>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</si>
  <si>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</si>
  <si>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</si>
  <si>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</si>
  <si>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</si>
  <si>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</si>
  <si>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</si>
  <si>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</si>
  <si>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</si>
  <si>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</si>
  <si>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</si>
  <si>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</si>
  <si>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</si>
  <si>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</si>
  <si>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</si>
  <si>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</si>
  <si>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</si>
  <si>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</si>
  <si>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</si>
  <si>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</si>
  <si>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</si>
  <si>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</si>
  <si>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</si>
  <si>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</si>
  <si>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</si>
  <si>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</si>
  <si>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</si>
  <si>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</si>
  <si>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</si>
  <si>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</si>
  <si>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</si>
  <si>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</si>
  <si>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</si>
  <si>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</si>
  <si>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</si>
  <si>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</si>
  <si>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</si>
  <si>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</si>
  <si>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</si>
  <si>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</si>
  <si>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</si>
  <si>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</si>
  <si>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</si>
  <si>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</si>
  <si>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</si>
  <si>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</si>
  <si>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</si>
  <si>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</si>
  <si>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</si>
  <si>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</si>
  <si>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</si>
  <si>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</si>
  <si>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</si>
  <si>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</si>
  <si>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</si>
  <si>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</si>
  <si>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</si>
  <si>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</si>
  <si>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</si>
  <si>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</si>
  <si>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</si>
  <si>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</si>
  <si>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</si>
  <si>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</si>
  <si>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</si>
  <si>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</si>
  <si>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</si>
  <si>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</si>
  <si>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</si>
  <si>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</si>
  <si>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</si>
  <si>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</si>
  <si>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</si>
  <si>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</si>
  <si>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</si>
  <si>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</si>
  <si>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</si>
  <si>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</si>
  <si>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</si>
  <si>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</si>
  <si>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</si>
  <si>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</si>
  <si>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</si>
  <si>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</si>
  <si>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</si>
  <si>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</si>
  <si>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</si>
  <si>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</si>
  <si>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</si>
  <si>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</si>
  <si>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</si>
  <si>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</si>
  <si>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</si>
  <si>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</si>
  <si>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</si>
  <si>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</si>
  <si>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</si>
  <si>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</si>
  <si>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</si>
  <si>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</si>
  <si>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</si>
  <si>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</si>
  <si>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</si>
  <si>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</si>
  <si>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</si>
  <si>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</si>
  <si>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</si>
  <si>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</si>
  <si>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</si>
  <si>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</si>
  <si>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</si>
  <si>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</si>
  <si>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</si>
  <si>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</si>
  <si>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</si>
  <si>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</si>
  <si>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</si>
  <si>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</si>
  <si>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</si>
  <si>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</si>
  <si>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</si>
  <si>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</si>
  <si>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</si>
  <si>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</si>
  <si>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</si>
  <si>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</si>
  <si>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</si>
  <si>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</si>
  <si>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</si>
  <si>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</si>
  <si>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</si>
  <si>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</si>
  <si>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</si>
  <si>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</si>
  <si>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</si>
  <si>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</si>
  <si>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</si>
  <si>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</si>
  <si>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</si>
  <si>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</si>
  <si>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</si>
  <si>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</si>
  <si>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</si>
  <si>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</si>
  <si>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</si>
  <si>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</si>
  <si>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</si>
  <si>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</si>
  <si>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</si>
  <si>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</si>
  <si>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</si>
  <si>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</si>
  <si>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</si>
  <si>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</si>
  <si>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</si>
  <si>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</si>
  <si>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</si>
  <si>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</si>
  <si>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</si>
  <si>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</si>
  <si>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</si>
  <si>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</si>
  <si>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</si>
  <si>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</si>
  <si>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</si>
  <si>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</si>
  <si>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</si>
  <si>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</si>
  <si>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</si>
  <si>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</si>
  <si>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</si>
  <si>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</si>
  <si>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</si>
  <si>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</si>
  <si>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</si>
  <si>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</si>
  <si>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</si>
  <si>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</si>
  <si>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</si>
  <si>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</si>
  <si>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</si>
  <si>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</si>
  <si>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</si>
  <si>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</si>
  <si>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</si>
  <si>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</si>
  <si>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</si>
  <si>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</si>
  <si>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</si>
  <si>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</si>
  <si>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</si>
  <si>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</si>
  <si>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</si>
  <si>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</si>
  <si>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</si>
  <si>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</si>
  <si>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</si>
  <si>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</si>
  <si>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</si>
  <si>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</si>
  <si>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</si>
  <si>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</si>
  <si>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</si>
  <si>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</si>
  <si>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</si>
  <si>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</si>
  <si>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</si>
  <si>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</si>
  <si>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</si>
  <si>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</si>
  <si>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</si>
  <si>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</si>
  <si>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</si>
  <si>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</si>
  <si>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</si>
  <si>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</si>
  <si>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</si>
  <si>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</si>
  <si>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</si>
  <si>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</si>
  <si>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</si>
  <si>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</si>
  <si>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</si>
  <si>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</si>
  <si>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</si>
  <si>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</si>
  <si>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</si>
  <si>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</si>
  <si>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</si>
  <si>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</si>
  <si>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</si>
  <si>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</si>
  <si>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</si>
  <si>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</si>
  <si>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</si>
  <si>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</si>
  <si>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</si>
  <si>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</si>
  <si>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</si>
  <si>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</si>
  <si>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</si>
  <si>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</si>
  <si>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</si>
  <si>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</si>
  <si>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</si>
  <si>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</si>
  <si>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</si>
  <si>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</si>
  <si>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</si>
  <si>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</si>
  <si>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</si>
  <si>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</si>
  <si>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</si>
  <si>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</si>
  <si>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</si>
  <si>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</si>
  <si>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</si>
  <si>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</si>
  <si>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</si>
  <si>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</si>
  <si>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</si>
  <si>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</si>
  <si>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</si>
  <si>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</si>
  <si>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</si>
  <si>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</si>
  <si>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</si>
  <si>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</si>
  <si>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</si>
  <si>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</si>
  <si>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</si>
  <si>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</si>
  <si>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</si>
  <si>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</si>
  <si>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</si>
  <si>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</si>
  <si>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</si>
  <si>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</si>
  <si>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</si>
  <si>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</si>
  <si>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</si>
  <si>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</si>
  <si>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</si>
  <si>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</si>
  <si>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</si>
  <si>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</si>
  <si>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</si>
  <si>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</si>
  <si>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</si>
  <si>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</si>
  <si>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</si>
  <si>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</si>
  <si>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</si>
  <si>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</si>
  <si>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</si>
  <si>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</si>
  <si>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</si>
  <si>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</si>
  <si>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</si>
  <si>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</si>
  <si>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</si>
  <si>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</si>
  <si>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</si>
  <si>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</si>
  <si>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</si>
  <si>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</si>
  <si>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</si>
  <si>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</si>
  <si>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</si>
  <si>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</si>
  <si>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</si>
  <si>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</si>
  <si>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</si>
  <si>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</si>
  <si>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</si>
  <si>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</si>
  <si>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</si>
  <si>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</si>
  <si>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</si>
  <si>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</si>
  <si>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</si>
  <si>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</si>
  <si>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</si>
  <si>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</si>
  <si>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</si>
  <si>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</si>
  <si>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</si>
  <si>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</si>
  <si>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</si>
  <si>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</si>
  <si>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</si>
  <si>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</si>
  <si>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</si>
  <si>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</si>
  <si>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</si>
  <si>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</si>
  <si>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</si>
  <si>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</si>
  <si>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</si>
  <si>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</si>
  <si>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</si>
  <si>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</si>
  <si>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</si>
  <si>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</si>
  <si>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</si>
  <si>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</si>
  <si>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</si>
  <si>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</si>
  <si>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</si>
  <si>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</si>
  <si>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</si>
  <si>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</si>
  <si>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</si>
  <si>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</si>
  <si>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</si>
  <si>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</si>
  <si>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</si>
  <si>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</si>
  <si>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</si>
  <si>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</si>
  <si>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</si>
  <si>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</si>
  <si>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</si>
  <si>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</si>
  <si>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</si>
  <si>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</si>
  <si>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</si>
  <si>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</si>
  <si>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</si>
  <si>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</si>
  <si>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</si>
  <si>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</si>
  <si>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</si>
  <si>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</si>
  <si>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</si>
  <si>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</si>
  <si>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</si>
  <si>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</si>
  <si>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</si>
  <si>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</si>
  <si>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</si>
  <si>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</si>
  <si>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</si>
  <si>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</si>
  <si>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</si>
  <si>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</si>
  <si>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</si>
  <si>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</si>
  <si>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</si>
  <si>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</si>
  <si>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</si>
  <si>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</si>
  <si>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</si>
  <si>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</si>
  <si>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</si>
  <si>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</si>
  <si>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</si>
  <si>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</si>
  <si>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</si>
  <si>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</si>
  <si>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</si>
  <si>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</si>
  <si>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</si>
  <si>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</si>
  <si>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</si>
  <si>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</si>
  <si>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</si>
  <si>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</si>
  <si>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</si>
  <si>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</si>
  <si>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</si>
  <si>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</si>
  <si>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</si>
  <si>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</si>
  <si>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</si>
  <si>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</si>
  <si>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</si>
  <si>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</si>
  <si>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</si>
  <si>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</si>
  <si>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</si>
  <si>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</si>
  <si>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</si>
  <si>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</si>
  <si>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</si>
  <si>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</si>
  <si>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</si>
  <si>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</si>
  <si>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</si>
  <si>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</si>
  <si>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</si>
  <si>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</si>
  <si>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</si>
  <si>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</si>
  <si>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</si>
  <si>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</si>
  <si>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</si>
  <si>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</si>
  <si>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</si>
  <si>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</si>
  <si>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</si>
  <si>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</si>
  <si>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</si>
  <si>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</si>
  <si>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</si>
  <si>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</si>
  <si>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</si>
  <si>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</si>
  <si>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</si>
  <si>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</si>
  <si>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</si>
  <si>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</si>
  <si>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</si>
  <si>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</si>
  <si>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</si>
  <si>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</si>
  <si>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</si>
  <si>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</si>
  <si>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</si>
  <si>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</si>
  <si>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</si>
  <si>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</si>
  <si>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</si>
  <si>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</si>
  <si>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</si>
  <si>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</si>
  <si>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</si>
  <si>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</si>
  <si>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</si>
  <si>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</si>
  <si>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</si>
  <si>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</si>
  <si>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</si>
  <si>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</si>
  <si>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</si>
  <si>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</si>
  <si>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</si>
  <si>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</si>
  <si>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</si>
  <si>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</si>
  <si>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</si>
  <si>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</si>
  <si>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</si>
  <si>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</si>
  <si>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</si>
  <si>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</si>
  <si>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</si>
  <si>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</si>
  <si>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</si>
  <si>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</si>
  <si>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</si>
  <si>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</si>
  <si>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</si>
  <si>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</si>
  <si>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</si>
  <si>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</si>
  <si>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</si>
  <si>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</si>
  <si>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</si>
  <si>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</si>
  <si>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</si>
  <si>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</si>
  <si>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</si>
  <si>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</si>
  <si>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</si>
  <si>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</si>
  <si>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</si>
  <si>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</si>
  <si>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</si>
  <si>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</si>
  <si>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</si>
  <si>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</si>
  <si>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</si>
  <si>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</si>
  <si>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</si>
  <si>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</si>
  <si>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</si>
  <si>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</si>
  <si>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</si>
  <si>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</si>
  <si>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</si>
  <si>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</si>
  <si>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</si>
  <si>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</si>
  <si>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</si>
  <si>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</si>
  <si>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</si>
  <si>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</si>
  <si>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</si>
  <si>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</si>
  <si>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</si>
  <si>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</si>
  <si>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</si>
  <si>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</si>
  <si>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</si>
  <si>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</si>
  <si>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</si>
  <si>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</si>
  <si>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</si>
  <si>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</si>
  <si>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</si>
  <si>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</si>
  <si>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</si>
  <si>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</si>
  <si>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</si>
  <si>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</si>
  <si>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</si>
  <si>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</si>
  <si>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</si>
  <si>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</si>
  <si>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</si>
  <si>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</si>
  <si>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</si>
  <si>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</si>
  <si>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</si>
  <si>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</si>
  <si>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</si>
  <si>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</si>
  <si>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</si>
  <si>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</si>
  <si>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</si>
  <si>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</si>
  <si>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</si>
  <si>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</si>
  <si>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</si>
  <si>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</si>
  <si>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</si>
  <si>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</si>
  <si>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</si>
  <si>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</si>
  <si>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</si>
  <si>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</si>
  <si>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</si>
  <si>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</si>
  <si>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</si>
  <si>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</si>
  <si>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</si>
  <si>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</si>
  <si>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</si>
  <si>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</si>
  <si>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</si>
  <si>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</si>
  <si>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</si>
  <si>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</si>
  <si>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</si>
  <si>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</si>
  <si>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</si>
  <si>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</si>
  <si>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</si>
  <si>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</si>
  <si>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</si>
  <si>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</si>
  <si>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</si>
  <si>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</si>
  <si>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</si>
  <si>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</si>
  <si>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</si>
  <si>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</si>
  <si>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</si>
  <si>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</si>
  <si>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</si>
  <si>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</si>
  <si>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</si>
  <si>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</si>
  <si>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</si>
  <si>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</si>
  <si>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</si>
  <si>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</si>
  <si>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</si>
  <si>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</si>
  <si>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</si>
  <si>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</si>
  <si>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</si>
  <si>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</si>
  <si>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</si>
  <si>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</si>
  <si>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</si>
  <si>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</si>
  <si>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</si>
  <si>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</si>
  <si>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</si>
  <si>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</si>
  <si>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</si>
  <si>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</si>
  <si>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</si>
  <si>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</si>
  <si>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</si>
  <si>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</si>
  <si>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</si>
  <si>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</si>
  <si>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</si>
  <si>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</si>
  <si>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</si>
  <si>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</si>
  <si>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</si>
  <si>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</si>
  <si>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</si>
  <si>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</si>
  <si>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</si>
  <si>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</si>
  <si>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</si>
  <si>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</si>
  <si>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</si>
  <si>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</si>
  <si>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</si>
  <si>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</si>
  <si>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</si>
  <si>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</si>
  <si>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</si>
  <si>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</si>
  <si>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</si>
  <si>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</si>
  <si>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</si>
  <si>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</si>
  <si>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</si>
  <si>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</si>
  <si>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</si>
  <si>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</si>
  <si>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</si>
  <si>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</si>
  <si>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</si>
  <si>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</si>
  <si>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</si>
  <si>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</si>
  <si>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</si>
  <si>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</si>
  <si>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</si>
  <si>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</si>
  <si>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</si>
  <si>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</si>
  <si>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</si>
  <si>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</si>
  <si>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</si>
  <si>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</si>
  <si>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</si>
  <si>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</si>
  <si>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</si>
  <si>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</si>
  <si>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</si>
  <si>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</si>
  <si>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</si>
  <si>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</si>
  <si>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</si>
  <si>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</si>
  <si>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</si>
  <si>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</si>
  <si>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</si>
  <si>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</si>
  <si>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</si>
  <si>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</si>
  <si>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</si>
  <si>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</si>
  <si>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</si>
  <si>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</si>
  <si>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</si>
  <si>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</si>
  <si>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</si>
  <si>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</si>
  <si>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</si>
  <si>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</si>
  <si>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</si>
  <si>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</si>
  <si>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</si>
  <si>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</si>
  <si>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</si>
  <si>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</si>
  <si>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</si>
  <si>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</si>
  <si>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</si>
  <si>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</si>
  <si>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</si>
  <si>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</si>
  <si>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</si>
  <si>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</si>
  <si>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</si>
  <si>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</si>
  <si>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</si>
  <si>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</si>
  <si>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</si>
  <si>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</si>
  <si>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</si>
  <si>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</si>
  <si>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</si>
  <si>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</si>
  <si>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</si>
  <si>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</si>
  <si>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</si>
  <si>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</si>
  <si>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</si>
  <si>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</si>
  <si>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</si>
  <si>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</si>
  <si>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</si>
  <si>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</si>
  <si>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</si>
  <si>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</si>
  <si>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</si>
  <si>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</si>
  <si>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</si>
  <si>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</si>
  <si>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</si>
  <si>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</si>
  <si>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</si>
  <si>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</si>
  <si>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</si>
  <si>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</si>
  <si>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</si>
  <si>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</si>
  <si>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</si>
  <si>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</si>
  <si>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</si>
  <si>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</si>
  <si>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</si>
  <si>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</si>
  <si>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</si>
  <si>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</si>
  <si>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</si>
  <si>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</si>
  <si>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</si>
  <si>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</si>
  <si>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</si>
  <si>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</si>
  <si>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</si>
  <si>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</si>
  <si>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</si>
  <si>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</si>
  <si>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</si>
  <si>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</si>
  <si>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</si>
  <si>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</si>
  <si>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</si>
  <si>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</si>
  <si>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</si>
  <si>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</si>
  <si>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</si>
  <si>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</si>
  <si>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</si>
  <si>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</si>
  <si>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</si>
  <si>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</si>
  <si>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</si>
  <si>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</si>
  <si>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</si>
  <si>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</si>
  <si>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</si>
  <si>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</si>
  <si>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</si>
  <si>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</si>
  <si>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</si>
  <si>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</si>
  <si>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</si>
  <si>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</si>
  <si>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</si>
  <si>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</si>
  <si>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</si>
  <si>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</si>
  <si>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</si>
  <si>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</si>
  <si>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</si>
  <si>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</si>
  <si>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</si>
  <si>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</si>
  <si>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</si>
  <si>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</si>
  <si>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</si>
  <si>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</si>
  <si>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</si>
  <si>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</si>
  <si>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</si>
  <si>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</si>
  <si>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</si>
  <si>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</si>
  <si>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</si>
  <si>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</si>
  <si>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</si>
  <si>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</si>
  <si>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</si>
  <si>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</si>
  <si>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</si>
  <si>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</si>
  <si>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</si>
  <si>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</si>
  <si>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</si>
  <si>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</si>
  <si>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</si>
  <si>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</si>
  <si>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</si>
  <si>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</si>
  <si>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</si>
  <si>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</si>
  <si>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</si>
  <si>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</si>
  <si>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</si>
  <si>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</si>
  <si>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</si>
  <si>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</si>
  <si>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</si>
  <si>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</si>
  <si>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</si>
  <si>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</si>
  <si>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</si>
  <si>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</si>
  <si>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</si>
  <si>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</si>
  <si>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</si>
  <si>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</si>
  <si>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</si>
  <si>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</si>
  <si>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</si>
  <si>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</si>
  <si>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</si>
  <si>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</si>
  <si>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</si>
  <si>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</si>
  <si>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</si>
  <si>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</si>
  <si>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</si>
  <si>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</si>
  <si>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</si>
  <si>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</si>
  <si>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</si>
  <si>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</si>
  <si>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</si>
  <si>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</si>
  <si>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</si>
  <si>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</si>
  <si>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</si>
  <si>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</si>
  <si>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</si>
  <si>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</si>
  <si>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</si>
  <si>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</si>
  <si>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</si>
  <si>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</si>
  <si>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</si>
  <si>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</si>
  <si>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</si>
  <si>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</si>
  <si>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</si>
  <si>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</si>
  <si>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</si>
  <si>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</si>
  <si>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</si>
  <si>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</si>
  <si>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</si>
  <si>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</si>
  <si>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</si>
  <si>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</si>
  <si>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</si>
  <si>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</si>
  <si>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</si>
  <si>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</si>
  <si>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</si>
  <si>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</si>
  <si>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</si>
  <si>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</si>
  <si>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</si>
  <si>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</si>
  <si>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</si>
  <si>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</si>
  <si>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</si>
  <si>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</si>
  <si>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</si>
  <si>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</si>
  <si>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</si>
  <si>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</si>
  <si>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</si>
  <si>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</si>
  <si>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</si>
  <si>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</si>
  <si>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</si>
  <si>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</si>
  <si>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</si>
  <si>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</si>
  <si>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</si>
  <si>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</si>
  <si>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</si>
  <si>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</si>
  <si>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</si>
  <si>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</si>
  <si>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</si>
  <si>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</si>
  <si>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</si>
  <si>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</si>
  <si>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</si>
  <si>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</si>
  <si>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</si>
  <si>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</si>
  <si>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</si>
  <si>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</si>
  <si>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</si>
  <si>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</si>
  <si>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</si>
  <si>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</si>
  <si>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</si>
  <si>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</si>
  <si>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</si>
  <si>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</si>
  <si>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</si>
  <si>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</si>
  <si>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</si>
  <si>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</si>
  <si>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</si>
  <si>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</si>
  <si>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</si>
  <si>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</si>
  <si>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</si>
  <si>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</si>
  <si>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</si>
  <si>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</si>
  <si>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</si>
  <si>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</si>
  <si>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</si>
  <si>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</si>
  <si>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</si>
  <si>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</si>
  <si>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</si>
  <si>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</si>
  <si>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</si>
  <si>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</si>
  <si>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</si>
  <si>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</si>
  <si>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</si>
  <si>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</si>
  <si>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</si>
  <si>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</si>
  <si>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</si>
  <si>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</si>
  <si>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</si>
  <si>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</si>
  <si>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</si>
  <si>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</si>
  <si>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</si>
  <si>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</si>
  <si>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</si>
  <si>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</si>
  <si>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</si>
  <si>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</si>
  <si>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</si>
  <si>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</si>
  <si>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</si>
  <si>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</si>
  <si>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</si>
  <si>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</si>
  <si>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</si>
  <si>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</si>
  <si>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</si>
  <si>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</si>
  <si>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</si>
  <si>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</si>
  <si>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</si>
  <si>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</si>
  <si>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</si>
  <si>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</si>
  <si>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</si>
  <si>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</si>
  <si>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</si>
  <si>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</si>
  <si>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</si>
  <si>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</si>
  <si>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</si>
  <si>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</si>
  <si>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</si>
  <si>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</si>
  <si>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</si>
  <si>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</si>
  <si>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</si>
  <si>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</si>
  <si>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</si>
  <si>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</si>
  <si>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</si>
  <si>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</si>
  <si>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</si>
  <si>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</si>
  <si>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</si>
  <si>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</si>
  <si>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</si>
  <si>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</si>
  <si>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</si>
  <si>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</si>
  <si>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</si>
  <si>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</si>
  <si>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</si>
  <si>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</si>
  <si>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</si>
  <si>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</si>
  <si>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</si>
  <si>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</si>
  <si>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</si>
  <si>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</si>
  <si>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</si>
  <si>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</si>
  <si>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</si>
  <si>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</si>
  <si>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</si>
  <si>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</si>
  <si>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</si>
  <si>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</si>
  <si>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</si>
  <si>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</si>
  <si>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</si>
  <si>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</si>
  <si>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</si>
  <si>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</si>
  <si>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</si>
  <si>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</si>
  <si>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</si>
  <si>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</si>
  <si>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</si>
  <si>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</si>
  <si>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</si>
  <si>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</si>
  <si>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</si>
  <si>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</si>
  <si>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</si>
  <si>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</si>
  <si>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</si>
  <si>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</si>
  <si>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</si>
  <si>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</si>
  <si>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</si>
  <si>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</si>
  <si>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</si>
  <si>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</si>
  <si>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</si>
  <si>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</si>
  <si>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</si>
  <si>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</si>
  <si>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</si>
  <si>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</si>
  <si>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</si>
  <si>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</si>
  <si>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</si>
  <si>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</si>
  <si>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</si>
  <si>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</si>
  <si>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</si>
  <si>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</si>
  <si>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</si>
  <si>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</si>
  <si>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</si>
  <si>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</si>
  <si>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</si>
  <si>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</si>
  <si>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</si>
  <si>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</si>
  <si>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</si>
  <si>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</si>
  <si>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</si>
  <si>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</si>
  <si>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</si>
  <si>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</si>
  <si>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</si>
  <si>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</si>
  <si>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</si>
  <si>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</si>
  <si>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</si>
  <si>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</si>
  <si>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</si>
  <si>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</si>
  <si>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</si>
  <si>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</si>
  <si>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</si>
  <si>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</si>
  <si>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</si>
  <si>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</si>
  <si>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</si>
  <si>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</si>
  <si>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</si>
  <si>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</si>
  <si>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</si>
  <si>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</si>
  <si>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</si>
  <si>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</si>
  <si>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</si>
  <si>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</si>
  <si>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</si>
  <si>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</si>
  <si>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</si>
  <si>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</si>
  <si>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</si>
  <si>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</si>
  <si>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</si>
  <si>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</si>
  <si>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</si>
  <si>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</si>
  <si>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</si>
  <si>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</si>
  <si>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</si>
  <si>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</si>
  <si>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</si>
  <si>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</si>
  <si>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</si>
  <si>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</si>
  <si>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</si>
  <si>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</si>
  <si>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</si>
  <si>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</si>
  <si>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</si>
  <si>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</si>
  <si>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</si>
  <si>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</si>
  <si>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</si>
  <si>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</si>
  <si>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</si>
  <si>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</si>
  <si>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</si>
  <si>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</si>
  <si>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</si>
  <si>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</si>
  <si>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</si>
  <si>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</si>
  <si>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</si>
  <si>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</si>
  <si>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</si>
  <si>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</si>
  <si>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</si>
  <si>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</si>
  <si>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</si>
  <si>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</si>
  <si>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</si>
  <si>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</si>
  <si>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</si>
  <si>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</si>
  <si>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</si>
  <si>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</si>
  <si>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</si>
  <si>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</si>
  <si>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</si>
  <si>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</si>
  <si>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</si>
  <si>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</si>
  <si>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</si>
  <si>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</si>
  <si>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</si>
  <si>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</si>
  <si>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</si>
  <si>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</si>
  <si>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</si>
  <si>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</si>
  <si>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</si>
  <si>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</si>
  <si>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</si>
  <si>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</si>
  <si>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</si>
  <si>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</si>
  <si>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</si>
  <si>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</si>
  <si>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</si>
  <si>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</si>
  <si>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</si>
  <si>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</si>
  <si>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</si>
  <si>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</si>
  <si>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</si>
  <si>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</si>
  <si>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</si>
  <si>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</si>
  <si>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</si>
  <si>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</si>
  <si>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</si>
  <si>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</si>
  <si>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</si>
  <si>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</si>
  <si>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</si>
  <si>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</si>
  <si>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</si>
  <si>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</si>
  <si>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</si>
  <si>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</si>
  <si>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</si>
  <si>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</si>
  <si>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</si>
  <si>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</si>
  <si>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</si>
  <si>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</si>
  <si>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</si>
  <si>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</si>
  <si>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</si>
  <si>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</si>
  <si>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</si>
  <si>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</si>
  <si>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</si>
  <si>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</si>
  <si>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</si>
  <si>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</si>
  <si>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</si>
  <si>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</si>
  <si>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</si>
  <si>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</si>
  <si>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</si>
  <si>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</si>
  <si>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</si>
  <si>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</si>
  <si>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</si>
  <si>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</si>
  <si>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</si>
  <si>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</si>
  <si>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</si>
  <si>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</si>
  <si>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</si>
  <si>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</si>
  <si>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</si>
  <si>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</si>
  <si>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</si>
  <si>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</si>
  <si>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</si>
  <si>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</si>
  <si>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</si>
  <si>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</si>
  <si>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</si>
  <si>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</si>
  <si>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</si>
  <si>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</si>
  <si>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</si>
  <si>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</si>
  <si>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</si>
  <si>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</si>
  <si>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</si>
  <si>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</si>
  <si>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</si>
  <si>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</si>
  <si>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</si>
  <si>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</si>
  <si>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</si>
  <si>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</si>
  <si>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</si>
  <si>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</si>
  <si>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</si>
  <si>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</si>
  <si>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</si>
  <si>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</si>
  <si>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</si>
  <si>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</si>
  <si>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</si>
  <si>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</si>
  <si>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</si>
  <si>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</si>
  <si>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</si>
  <si>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</si>
  <si>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</si>
  <si>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</si>
  <si>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</si>
  <si>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</si>
  <si>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</si>
  <si>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</si>
  <si>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</si>
  <si>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</si>
  <si>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</si>
  <si>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</si>
  <si>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</si>
  <si>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</si>
  <si>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</si>
  <si>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</si>
  <si>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</si>
  <si>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</si>
  <si>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</si>
  <si>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</si>
  <si>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</si>
  <si>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</si>
  <si>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</si>
  <si>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</si>
  <si>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</si>
  <si>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</si>
  <si>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</si>
  <si>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</si>
  <si>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</si>
  <si>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</si>
  <si>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</si>
  <si>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</si>
  <si>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</si>
  <si>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</si>
  <si>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</si>
  <si>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</si>
  <si>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</si>
  <si>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</si>
  <si>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</si>
  <si>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</si>
  <si>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</si>
  <si>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</si>
  <si>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</si>
  <si>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</si>
  <si>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</si>
  <si>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</si>
  <si>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</si>
  <si>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</si>
  <si>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</si>
  <si>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</si>
  <si>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</si>
  <si>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</si>
  <si>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</si>
  <si>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</si>
  <si>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</si>
  <si>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</si>
  <si>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</si>
  <si>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</si>
  <si>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</si>
  <si>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</si>
  <si>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</si>
  <si>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</si>
  <si>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</si>
  <si>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</si>
  <si>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</si>
  <si>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</si>
  <si>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</si>
  <si>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</si>
  <si>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</si>
  <si>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</si>
  <si>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</si>
  <si>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</si>
  <si>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</si>
  <si>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</si>
  <si>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</si>
  <si>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</si>
  <si>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</si>
  <si>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</si>
  <si>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</si>
  <si>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</si>
  <si>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</si>
  <si>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</si>
  <si>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</si>
  <si>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</si>
  <si>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</si>
  <si>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</si>
  <si>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</si>
  <si>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</si>
  <si>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</si>
  <si>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</si>
  <si>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</si>
  <si>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</si>
  <si>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</si>
  <si>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</si>
  <si>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</si>
  <si>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</si>
  <si>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</si>
  <si>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</si>
  <si>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</si>
  <si>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</si>
  <si>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</si>
  <si>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</si>
  <si>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</si>
  <si>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</si>
  <si>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</si>
  <si>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</si>
  <si>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</si>
  <si>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</si>
  <si>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</si>
  <si>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</si>
  <si>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</si>
  <si>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</si>
  <si>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</si>
  <si>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</si>
  <si>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</si>
  <si>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</si>
  <si>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</si>
  <si>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</si>
  <si>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</si>
  <si>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</si>
  <si>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</si>
  <si>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</si>
  <si>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</si>
  <si>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</si>
  <si>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</si>
  <si>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</si>
  <si>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</si>
  <si>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</si>
  <si>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</si>
  <si>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</si>
  <si>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</si>
  <si>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</si>
  <si>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</si>
  <si>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</si>
  <si>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</si>
  <si>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</si>
  <si>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</si>
  <si>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</si>
  <si>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</si>
  <si>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</si>
  <si>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</si>
  <si>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</si>
  <si>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</si>
  <si>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</si>
  <si>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</si>
  <si>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</si>
  <si>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</si>
  <si>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</si>
  <si>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</si>
  <si>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</si>
  <si>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</si>
  <si>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</si>
  <si>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</si>
  <si>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</si>
  <si>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</si>
  <si>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</si>
  <si>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</si>
  <si>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</si>
  <si>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</si>
  <si>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</si>
  <si>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</si>
  <si>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</si>
  <si>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</si>
  <si>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</si>
  <si>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</si>
  <si>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</si>
  <si>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</si>
  <si>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</si>
  <si>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</si>
  <si>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</si>
  <si>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</si>
  <si>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</si>
  <si>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</si>
  <si>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</si>
  <si>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</si>
  <si>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</si>
  <si>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</si>
  <si>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</si>
  <si>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</si>
  <si>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</si>
  <si>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</si>
  <si>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</si>
  <si>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</si>
  <si>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</si>
  <si>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</si>
  <si>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</si>
  <si>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</si>
  <si>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</si>
  <si>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</si>
  <si>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</si>
  <si>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</si>
  <si>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</si>
  <si>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</si>
  <si>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</si>
  <si>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</si>
  <si>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</si>
  <si>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</si>
  <si>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</si>
  <si>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</si>
  <si>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</si>
  <si>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</si>
  <si>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</si>
  <si>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</si>
  <si>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</si>
  <si>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</si>
  <si>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</si>
  <si>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</si>
  <si>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</si>
  <si>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</si>
  <si>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</si>
  <si>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</si>
  <si>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</si>
  <si>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</si>
  <si>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</si>
  <si>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</si>
  <si>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</si>
  <si>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</si>
  <si>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</si>
  <si>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</si>
  <si>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</si>
  <si>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</si>
  <si>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</si>
  <si>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</si>
  <si>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</si>
  <si>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</si>
  <si>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</si>
  <si>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</si>
  <si>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</si>
  <si>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</si>
  <si>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</si>
  <si>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</si>
  <si>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</si>
  <si>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</si>
  <si>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</si>
  <si>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</si>
  <si>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</si>
  <si>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</si>
  <si>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</si>
  <si>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</si>
  <si>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</si>
  <si>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</si>
  <si>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</si>
  <si>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</si>
  <si>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</si>
  <si>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</si>
  <si>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</si>
  <si>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</si>
  <si>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</si>
  <si>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</si>
  <si>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</si>
  <si>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</si>
  <si>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</si>
  <si>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</si>
  <si>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</si>
  <si>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</si>
  <si>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</si>
  <si>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</si>
  <si>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</si>
  <si>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</si>
  <si>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</si>
  <si>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</si>
  <si>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</si>
  <si>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</si>
  <si>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</si>
  <si>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</si>
  <si>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</si>
  <si>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</si>
  <si>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</si>
  <si>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</si>
  <si>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</si>
  <si>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</si>
  <si>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</si>
  <si>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</si>
  <si>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</si>
  <si>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</si>
  <si>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</si>
  <si>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</si>
  <si>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</si>
  <si>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</si>
  <si>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</si>
  <si>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</si>
  <si>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</si>
  <si>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</si>
  <si>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</si>
  <si>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</si>
  <si>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</si>
  <si>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</si>
  <si>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</si>
  <si>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</si>
  <si>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</si>
  <si>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</si>
  <si>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</si>
  <si>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</si>
  <si>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</si>
  <si>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</si>
  <si>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</si>
  <si>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</si>
  <si>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</si>
  <si>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</si>
  <si>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</si>
  <si>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</si>
  <si>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</si>
  <si>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</si>
  <si>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</si>
  <si>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</si>
  <si>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</si>
  <si>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</si>
  <si>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</si>
  <si>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</si>
  <si>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</si>
  <si>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</si>
  <si>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</si>
  <si>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</si>
  <si>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</si>
  <si>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</si>
  <si>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</si>
  <si>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</si>
  <si>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</si>
  <si>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</si>
  <si>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</si>
  <si>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</si>
  <si>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</si>
  <si>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</si>
  <si>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</si>
  <si>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</si>
  <si>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</si>
  <si>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</si>
  <si>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</si>
  <si>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</si>
  <si>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</si>
  <si>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</si>
  <si>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</si>
  <si>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</si>
  <si>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</si>
  <si>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</si>
  <si>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</si>
  <si>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</si>
  <si>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</si>
  <si>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</si>
  <si>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</si>
  <si>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</si>
  <si>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</si>
  <si>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</si>
  <si>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</si>
  <si>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</si>
  <si>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</si>
  <si>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</si>
  <si>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</si>
  <si>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</si>
  <si>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</si>
  <si>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</si>
  <si>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</si>
  <si>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</si>
  <si>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</si>
  <si>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</si>
  <si>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</si>
  <si>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</si>
  <si>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</si>
  <si>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</si>
  <si>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</si>
  <si>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</si>
  <si>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</si>
  <si>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</si>
  <si>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</si>
  <si>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</si>
  <si>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</si>
  <si>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</si>
  <si>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</si>
  <si>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</si>
  <si>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</si>
  <si>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</si>
  <si>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</si>
  <si>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</si>
  <si>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</si>
  <si>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</si>
  <si>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</si>
  <si>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</si>
  <si>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</si>
  <si>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</si>
  <si>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</si>
  <si>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</si>
  <si>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</si>
  <si>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</si>
  <si>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</si>
  <si>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</si>
  <si>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</si>
  <si>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</si>
  <si>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</si>
  <si>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</si>
  <si>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</si>
  <si>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</si>
  <si>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</si>
  <si>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</si>
  <si>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</si>
  <si>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</si>
  <si>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</si>
  <si>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</si>
  <si>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</si>
  <si>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</si>
  <si>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</si>
  <si>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</si>
  <si>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</si>
  <si>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</si>
  <si>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</si>
  <si>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</si>
  <si>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</si>
  <si>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</si>
  <si>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</si>
  <si>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</si>
  <si>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</si>
  <si>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</si>
  <si>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</si>
  <si>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</si>
  <si>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</si>
  <si>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</si>
  <si>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</si>
  <si>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</si>
  <si>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</si>
  <si>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</si>
  <si>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</si>
  <si>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</si>
  <si>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</si>
  <si>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</si>
  <si>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</si>
  <si>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</si>
  <si>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</si>
  <si>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</si>
  <si>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</si>
  <si>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</si>
  <si>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</si>
  <si>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</si>
  <si>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</si>
  <si>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</si>
  <si>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</si>
  <si>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</si>
  <si>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</si>
  <si>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</si>
  <si>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</si>
  <si>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</si>
  <si>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</si>
  <si>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</si>
  <si>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</si>
  <si>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</si>
  <si>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</si>
  <si>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</si>
  <si>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</si>
  <si>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</si>
  <si>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</si>
  <si>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</si>
  <si>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</si>
  <si>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</si>
  <si>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</si>
  <si>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</si>
  <si>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</si>
  <si>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</si>
  <si>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</si>
  <si>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</si>
  <si>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</si>
  <si>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</si>
  <si>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</si>
  <si>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</si>
  <si>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</si>
  <si>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</si>
  <si>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</si>
  <si>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</si>
  <si>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</si>
  <si>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</si>
  <si>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</si>
  <si>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</si>
  <si>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</si>
  <si>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</si>
  <si>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</si>
  <si>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</si>
  <si>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</si>
  <si>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</si>
  <si>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</si>
  <si>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</si>
  <si>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</si>
  <si>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</si>
  <si>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</si>
  <si>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</si>
  <si>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</si>
  <si>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</si>
  <si>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</si>
  <si>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</si>
  <si>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</si>
  <si>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</si>
  <si>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</si>
  <si>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</si>
  <si>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</si>
  <si>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</si>
  <si>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</si>
  <si>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</si>
  <si>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</si>
  <si>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</si>
  <si>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</si>
  <si>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</si>
  <si>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</si>
  <si>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</si>
  <si>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</si>
  <si>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</si>
  <si>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</si>
  <si>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</si>
  <si>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</si>
  <si>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</si>
  <si>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</si>
  <si>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</si>
  <si>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</si>
  <si>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</si>
  <si>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</si>
  <si>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</si>
  <si>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</si>
  <si>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</si>
  <si>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</si>
  <si>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</si>
  <si>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</si>
  <si>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</si>
  <si>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</si>
  <si>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</si>
  <si>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</si>
  <si>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</si>
  <si>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</si>
  <si>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</si>
  <si>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</si>
  <si>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</si>
  <si>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</si>
  <si>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</si>
  <si>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</si>
  <si>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</si>
  <si>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</si>
  <si>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</si>
  <si>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</si>
  <si>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</si>
  <si>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</si>
  <si>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</si>
  <si>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</si>
  <si>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</si>
  <si>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</si>
  <si>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</si>
  <si>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</si>
  <si>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</si>
  <si>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</si>
  <si>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</si>
  <si>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</si>
  <si>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</si>
  <si>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</si>
  <si>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</si>
  <si>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</si>
  <si>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</si>
  <si>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</si>
  <si>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</si>
  <si>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</si>
  <si>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</si>
  <si>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</si>
  <si>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</si>
  <si>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</si>
  <si>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</si>
  <si>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</si>
  <si>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</si>
  <si>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</si>
  <si>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</si>
  <si>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</si>
  <si>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</si>
  <si>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</si>
  <si>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</si>
  <si>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</si>
  <si>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</si>
  <si>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</si>
  <si>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</si>
  <si>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</si>
  <si>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</si>
  <si>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</si>
  <si>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</si>
  <si>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</si>
  <si>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</si>
  <si>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</si>
  <si>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</si>
  <si>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</si>
  <si>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</si>
  <si>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</si>
  <si>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</si>
  <si>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</si>
  <si>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</si>
  <si>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</si>
  <si>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</si>
  <si>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</si>
  <si>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</si>
  <si>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</si>
  <si>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</si>
  <si>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</si>
  <si>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</si>
  <si>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</si>
  <si>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</si>
  <si>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</si>
  <si>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</si>
  <si>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</si>
  <si>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</si>
  <si>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</si>
  <si>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</si>
  <si>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</si>
  <si>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</si>
  <si>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</si>
  <si>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</si>
  <si>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</si>
  <si>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</si>
  <si>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</si>
  <si>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</si>
  <si>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</si>
  <si>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</si>
  <si>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</si>
  <si>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</si>
  <si>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</si>
  <si>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</si>
  <si>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</si>
  <si>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</si>
  <si>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</si>
  <si>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</si>
  <si>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</si>
  <si>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</si>
  <si>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</si>
  <si>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</si>
  <si>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</si>
  <si>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</si>
  <si>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</si>
  <si>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</si>
  <si>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</si>
  <si>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</si>
  <si>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</si>
  <si>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</si>
  <si>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</si>
  <si>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</si>
  <si>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</si>
  <si>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</si>
  <si>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</si>
  <si>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</si>
  <si>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</si>
  <si>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</si>
  <si>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</si>
  <si>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</si>
  <si>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</si>
  <si>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</si>
  <si>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</si>
  <si>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</si>
  <si>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</si>
  <si>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</si>
  <si>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</si>
  <si>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</si>
  <si>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</si>
  <si>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</si>
  <si>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</si>
  <si>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</si>
  <si>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</si>
  <si>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</si>
  <si>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</si>
  <si>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</si>
  <si>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</si>
  <si>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</si>
  <si>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</si>
  <si>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</si>
  <si>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</si>
  <si>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</si>
  <si>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</si>
  <si>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</si>
  <si>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</si>
  <si>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</si>
  <si>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</si>
  <si>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</si>
  <si>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</si>
  <si>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</si>
  <si>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</si>
  <si>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</si>
  <si>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</si>
  <si>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</si>
  <si>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</si>
  <si>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</si>
  <si>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</si>
  <si>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</si>
  <si>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</si>
  <si>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</si>
  <si>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</si>
  <si>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</si>
  <si>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</si>
  <si>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</si>
  <si>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</si>
  <si>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</si>
  <si>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</si>
  <si>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</si>
  <si>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</si>
  <si>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</si>
  <si>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</si>
  <si>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</si>
  <si>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</si>
  <si>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</si>
  <si>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</si>
  <si>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</si>
  <si>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</si>
  <si>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</si>
  <si>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</si>
  <si>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</si>
  <si>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</si>
  <si>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</si>
  <si>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</si>
  <si>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</si>
  <si>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</si>
  <si>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</si>
  <si>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</si>
  <si>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</si>
  <si>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</si>
  <si>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</si>
  <si>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</si>
  <si>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</si>
  <si>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</si>
  <si>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</si>
  <si>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</si>
  <si>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</si>
  <si>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</si>
  <si>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</si>
  <si>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</si>
  <si>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</si>
  <si>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</si>
  <si>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</si>
  <si>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</si>
  <si>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</si>
  <si>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</si>
  <si>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</si>
  <si>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</si>
  <si>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</si>
  <si>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</si>
  <si>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</si>
  <si>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</si>
  <si>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</si>
  <si>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</si>
  <si>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</si>
  <si>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</si>
  <si>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</si>
  <si>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</si>
  <si>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</si>
  <si>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</si>
  <si>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</si>
  <si>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</si>
  <si>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</si>
  <si>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</si>
  <si>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</si>
  <si>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</si>
  <si>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</si>
  <si>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</si>
  <si>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</si>
  <si>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</si>
  <si>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</si>
  <si>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</si>
  <si>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</si>
  <si>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</si>
  <si>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</si>
  <si>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</si>
  <si>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</si>
  <si>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</si>
  <si>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</si>
  <si>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</si>
  <si>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</si>
  <si>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</si>
  <si>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</si>
  <si>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</si>
  <si>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</si>
  <si>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</si>
  <si>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</si>
  <si>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</si>
  <si>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</si>
  <si>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</si>
  <si>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</si>
  <si>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</si>
  <si>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</si>
  <si>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</si>
  <si>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</si>
  <si>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</si>
  <si>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</si>
  <si>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</si>
  <si>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</si>
  <si>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</si>
  <si>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</si>
  <si>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</si>
  <si>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</si>
  <si>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</si>
  <si>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</si>
  <si>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</si>
  <si>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</si>
  <si>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</si>
  <si>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</si>
  <si>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</si>
  <si>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</si>
  <si>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</si>
  <si>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</si>
  <si>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</si>
  <si>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</si>
  <si>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</si>
  <si>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</si>
  <si>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</si>
  <si>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</si>
  <si>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</si>
  <si>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</si>
  <si>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</si>
  <si>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</si>
  <si>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</si>
  <si>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</si>
  <si>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</si>
  <si>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</si>
  <si>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</si>
  <si>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</si>
  <si>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</si>
  <si>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</si>
  <si>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</si>
  <si>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</si>
  <si>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</si>
  <si>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</si>
  <si>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</si>
  <si>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</si>
  <si>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</si>
  <si>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</si>
  <si>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</si>
  <si>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</si>
  <si>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</si>
  <si>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</si>
  <si>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</si>
  <si>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</si>
  <si>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</si>
  <si>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</si>
  <si>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</si>
  <si>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</si>
  <si>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</si>
  <si>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</si>
  <si>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</si>
  <si>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</si>
  <si>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</si>
  <si>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</si>
  <si>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</si>
  <si>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</si>
  <si>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</si>
  <si>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</si>
  <si>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</si>
  <si>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</si>
  <si>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</si>
  <si>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</si>
  <si>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</si>
  <si>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</si>
  <si>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</si>
  <si>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</si>
  <si>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</si>
  <si>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</si>
  <si>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</si>
  <si>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</si>
  <si>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</si>
  <si>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</si>
  <si>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</si>
  <si>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</si>
  <si>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</si>
  <si>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</si>
  <si>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</si>
  <si>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</si>
  <si>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</si>
  <si>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</si>
  <si>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</si>
  <si>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</si>
  <si>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</si>
  <si>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</si>
  <si>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</si>
  <si>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</si>
  <si>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</si>
  <si>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</si>
  <si>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</si>
  <si>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</si>
  <si>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</si>
  <si>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</si>
  <si>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</si>
  <si>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</si>
  <si>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</si>
  <si>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</si>
  <si>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</si>
  <si>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</si>
  <si>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</si>
  <si>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</si>
  <si>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</si>
  <si>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</si>
  <si>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</si>
  <si>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</si>
  <si>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</si>
  <si>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</si>
  <si>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</si>
  <si>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</si>
  <si>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</si>
  <si>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</si>
  <si>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</si>
  <si>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</si>
  <si>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</si>
  <si>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</si>
  <si>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</si>
  <si>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</si>
  <si>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</si>
  <si>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</si>
  <si>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</si>
  <si>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</si>
  <si>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</si>
  <si>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</si>
  <si>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</si>
  <si>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</si>
  <si>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</si>
  <si>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</si>
  <si>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</si>
  <si>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</si>
  <si>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</si>
  <si>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</si>
  <si>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</si>
  <si>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</si>
  <si>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</si>
  <si>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</si>
  <si>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</si>
  <si>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</si>
  <si>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</si>
  <si>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</si>
  <si>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</si>
  <si>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</si>
  <si>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</si>
  <si>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</si>
  <si>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</si>
  <si>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</si>
  <si>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</si>
  <si>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</si>
  <si>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</si>
  <si>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</si>
  <si>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</si>
  <si>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</si>
  <si>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</si>
  <si>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</si>
  <si>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</si>
  <si>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</si>
  <si>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</si>
  <si>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</si>
  <si>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</si>
  <si>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</si>
  <si>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</si>
  <si>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</si>
  <si>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</si>
  <si>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</si>
  <si>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</si>
  <si>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</si>
  <si>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</si>
  <si>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</si>
  <si>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</si>
  <si>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</si>
  <si>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</si>
  <si>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</si>
  <si>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</si>
  <si>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</si>
  <si>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</si>
  <si>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</si>
  <si>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</si>
  <si>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</si>
  <si>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</si>
  <si>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</si>
  <si>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</si>
  <si>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</si>
  <si>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</si>
  <si>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</si>
  <si>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</si>
  <si>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</si>
  <si>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</si>
  <si>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</si>
  <si>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</si>
  <si>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</si>
  <si>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</si>
  <si>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</si>
  <si>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</si>
  <si>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</si>
  <si>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</si>
  <si>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</si>
  <si>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</si>
  <si>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</si>
  <si>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</si>
  <si>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</si>
  <si>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</si>
  <si>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</si>
  <si>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</si>
  <si>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</si>
  <si>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</si>
  <si>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</si>
  <si>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</si>
  <si>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</si>
  <si>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</si>
  <si>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</si>
  <si>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</si>
  <si>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</si>
  <si>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</si>
  <si>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</si>
  <si>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</si>
  <si>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</si>
  <si>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</si>
  <si>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</si>
  <si>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</si>
  <si>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</si>
  <si>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</si>
  <si>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</si>
  <si>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</si>
  <si>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</si>
  <si>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</si>
  <si>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</si>
  <si>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</si>
  <si>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</si>
  <si>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</si>
  <si>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</si>
  <si>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</si>
  <si>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</si>
  <si>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</si>
  <si>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</si>
  <si>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</si>
  <si>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</si>
  <si>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</si>
  <si>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</si>
  <si>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</si>
  <si>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</si>
  <si>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</si>
  <si>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</si>
  <si>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</si>
  <si>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</si>
  <si>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</si>
  <si>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</si>
  <si>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</si>
  <si>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</si>
  <si>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</si>
  <si>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</si>
  <si>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</si>
  <si>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</si>
  <si>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</si>
  <si>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</si>
  <si>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</si>
  <si>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</si>
  <si>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</si>
  <si>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</si>
  <si>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</si>
  <si>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</si>
  <si>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</si>
  <si>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</si>
  <si>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</si>
  <si>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</si>
  <si>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</si>
  <si>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</si>
  <si>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</si>
  <si>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</si>
  <si>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</si>
  <si>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</si>
  <si>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</si>
  <si>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</si>
  <si>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</si>
  <si>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</si>
  <si>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</si>
  <si>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</si>
  <si>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</si>
  <si>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</si>
  <si>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</si>
  <si>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</si>
  <si>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</si>
  <si>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</si>
  <si>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</si>
  <si>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</si>
  <si>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</si>
  <si>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</si>
  <si>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</si>
  <si>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</si>
  <si>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</si>
  <si>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</si>
  <si>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</si>
  <si>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</si>
  <si>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</si>
  <si>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</si>
  <si>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</si>
  <si>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</si>
  <si>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</si>
  <si>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</si>
  <si>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</si>
  <si>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</si>
  <si>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</si>
  <si>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</si>
  <si>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</si>
  <si>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</si>
  <si>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</si>
  <si>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</si>
  <si>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</si>
  <si>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</si>
  <si>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</si>
  <si>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</si>
  <si>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</si>
  <si>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</si>
  <si>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</si>
  <si>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</si>
  <si>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</si>
  <si>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</si>
  <si>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</si>
  <si>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</si>
  <si>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</si>
  <si>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</si>
  <si>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</si>
  <si>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</si>
  <si>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</si>
  <si>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</si>
  <si>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</si>
  <si>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</si>
  <si>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</si>
  <si>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</si>
  <si>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</si>
  <si>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</si>
  <si>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</si>
  <si>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</si>
  <si>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</si>
  <si>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</si>
  <si>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</si>
  <si>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</si>
  <si>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</si>
  <si>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</si>
  <si>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</si>
  <si>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</si>
  <si>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</si>
  <si>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</si>
  <si>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</si>
  <si>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</si>
  <si>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</si>
  <si>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</si>
  <si>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</si>
  <si>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</si>
  <si>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</si>
  <si>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</si>
  <si>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</si>
  <si>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</si>
  <si>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</si>
  <si>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</si>
  <si>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</si>
  <si>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</si>
  <si>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</si>
  <si>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</si>
  <si>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</si>
  <si>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</si>
  <si>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</si>
  <si>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</si>
  <si>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</si>
  <si>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</si>
  <si>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</si>
  <si>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</si>
  <si>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</si>
  <si>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</si>
  <si>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</si>
  <si>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</si>
  <si>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</si>
  <si>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</si>
  <si>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</si>
  <si>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</si>
  <si>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</si>
  <si>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</si>
  <si>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</si>
  <si>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</si>
  <si>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</si>
  <si>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</si>
  <si>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</si>
  <si>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</si>
  <si>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</si>
  <si>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</si>
  <si>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</si>
  <si>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</si>
  <si>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</si>
  <si>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</si>
  <si>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</si>
  <si>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</si>
  <si>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</si>
  <si>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</si>
  <si>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</si>
  <si>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</si>
  <si>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</si>
  <si>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</si>
  <si>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</si>
  <si>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</si>
  <si>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</si>
  <si>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</si>
  <si>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</si>
  <si>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</si>
  <si>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</si>
  <si>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</si>
  <si>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</si>
  <si>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</si>
  <si>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</si>
  <si>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</si>
  <si>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</si>
  <si>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</si>
  <si>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</si>
  <si>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</si>
  <si>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</si>
  <si>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</si>
  <si>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</si>
  <si>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</si>
  <si>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</si>
  <si>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</si>
  <si>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</si>
  <si>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</si>
  <si>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</si>
  <si>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</si>
  <si>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</si>
  <si>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</si>
  <si>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</si>
  <si>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</si>
  <si>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</si>
  <si>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</si>
  <si>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</si>
  <si>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</si>
  <si>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</si>
  <si>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</si>
  <si>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</si>
  <si>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</si>
  <si>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</si>
  <si>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</si>
  <si>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</si>
  <si>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</si>
  <si>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</si>
  <si>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</si>
  <si>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</si>
  <si>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</si>
  <si>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</si>
  <si>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</si>
  <si>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</si>
  <si>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</si>
  <si>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</si>
  <si>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</si>
  <si>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</si>
  <si>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</si>
  <si>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</si>
  <si>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</si>
  <si>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</si>
  <si>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</si>
  <si>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</si>
  <si>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</si>
  <si>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</si>
  <si>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</si>
  <si>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</si>
  <si>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</si>
  <si>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</si>
  <si>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</si>
  <si>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</si>
  <si>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</si>
  <si>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</si>
  <si>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</si>
  <si>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</si>
  <si>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</si>
  <si>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</si>
  <si>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</si>
  <si>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</si>
  <si>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</si>
  <si>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</si>
  <si>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</si>
  <si>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</si>
  <si>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</si>
  <si>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</si>
  <si>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</si>
  <si>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</si>
  <si>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</si>
  <si>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</si>
  <si>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</si>
  <si>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</si>
  <si>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</si>
  <si>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</si>
  <si>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</si>
  <si>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</si>
  <si>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</si>
  <si>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</si>
  <si>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</si>
  <si>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</si>
  <si>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</si>
  <si>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</si>
  <si>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</si>
  <si>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</si>
  <si>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</si>
  <si>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</si>
  <si>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</si>
  <si>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</si>
  <si>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</si>
  <si>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</si>
  <si>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</si>
  <si>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</si>
  <si>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</si>
  <si>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</si>
  <si>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</si>
  <si>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</si>
  <si>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</si>
  <si>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</si>
  <si>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</si>
  <si>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</si>
  <si>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</si>
  <si>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</si>
  <si>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</si>
  <si>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</si>
  <si>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</si>
  <si>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</si>
  <si>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</si>
  <si>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</si>
  <si>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</si>
  <si>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</si>
  <si>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</si>
  <si>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</si>
  <si>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</si>
  <si>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</si>
  <si>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</si>
  <si>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</si>
  <si>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</si>
  <si>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</si>
  <si>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</si>
  <si>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</si>
  <si>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</si>
  <si>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</si>
  <si>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</si>
  <si>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</si>
  <si>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</si>
  <si>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</si>
  <si>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</si>
  <si>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</si>
  <si>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</si>
  <si>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</si>
  <si>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</si>
  <si>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</si>
  <si>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</si>
  <si>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</si>
  <si>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</si>
  <si>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</si>
  <si>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</si>
  <si>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</si>
  <si>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</si>
  <si>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</si>
  <si>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</si>
  <si>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</si>
  <si>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</si>
  <si>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</si>
  <si>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</si>
  <si>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</si>
  <si>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</si>
  <si>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</si>
  <si>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</si>
  <si>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</si>
  <si>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</si>
  <si>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</si>
  <si>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</si>
  <si>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</si>
  <si>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</si>
  <si>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</si>
  <si>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</si>
  <si>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</si>
  <si>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</si>
  <si>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</si>
  <si>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</si>
  <si>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</si>
  <si>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</si>
  <si>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</si>
  <si>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</si>
  <si>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</si>
  <si>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</si>
  <si>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</si>
  <si>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</si>
  <si>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</si>
  <si>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</si>
  <si>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</si>
  <si>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</si>
  <si>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</si>
  <si>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</si>
  <si>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</si>
  <si>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</si>
  <si>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</si>
  <si>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</si>
  <si>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</si>
  <si>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</si>
  <si>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</si>
  <si>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</si>
  <si>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</si>
  <si>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</si>
  <si>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</si>
  <si>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</si>
  <si>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</si>
  <si>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</si>
  <si>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</si>
  <si>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</si>
  <si>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</si>
  <si>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</si>
  <si>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</si>
  <si>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</si>
  <si>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</si>
  <si>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</si>
  <si>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</si>
  <si>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</si>
  <si>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</si>
  <si>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</si>
  <si>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</si>
  <si>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</si>
  <si>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</si>
  <si>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</si>
  <si>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</si>
  <si>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</si>
  <si>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</si>
  <si>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</si>
  <si>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</si>
  <si>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</si>
  <si>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</si>
  <si>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</si>
  <si>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</si>
  <si>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</si>
  <si>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</si>
  <si>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</si>
  <si>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</si>
  <si>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</si>
  <si>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</si>
  <si>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</si>
  <si>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</si>
  <si>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</si>
  <si>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</si>
  <si>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</si>
  <si>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</si>
  <si>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</si>
  <si>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</si>
  <si>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</si>
  <si>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</si>
  <si>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</si>
  <si>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</si>
  <si>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</si>
  <si>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</si>
  <si>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</si>
  <si>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</si>
  <si>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</si>
  <si>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</si>
  <si>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</si>
  <si>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</si>
  <si>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</si>
  <si>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</si>
  <si>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</si>
  <si>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</si>
  <si>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</si>
  <si>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</si>
  <si>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</si>
  <si>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</si>
  <si>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</si>
  <si>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</si>
  <si>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</si>
  <si>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</si>
  <si>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</si>
  <si>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</si>
  <si>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</si>
  <si>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</si>
  <si>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</si>
  <si>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</si>
  <si>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</si>
  <si>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</si>
  <si>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</si>
  <si>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</si>
  <si>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</si>
  <si>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</si>
  <si>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</si>
  <si>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</si>
  <si>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</si>
  <si>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</si>
  <si>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</si>
  <si>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</si>
  <si>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</si>
  <si>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</si>
  <si>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</si>
  <si>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</si>
  <si>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</si>
  <si>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</si>
  <si>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</si>
  <si>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</si>
  <si>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</si>
  <si>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</si>
  <si>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</si>
  <si>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</si>
  <si>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</si>
  <si>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</si>
  <si>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</si>
  <si>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</si>
  <si>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</si>
  <si>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</si>
  <si>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</si>
  <si>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</si>
  <si>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</si>
  <si>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</si>
  <si>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</si>
  <si>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</si>
  <si>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</si>
  <si>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</si>
  <si>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</si>
  <si>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</si>
  <si>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</si>
  <si>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</si>
  <si>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</si>
  <si>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</si>
  <si>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</si>
  <si>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</si>
  <si>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</si>
  <si>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</si>
  <si>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</si>
  <si>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</si>
  <si>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</si>
  <si>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</si>
  <si>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</si>
  <si>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</si>
  <si>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</si>
  <si>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</si>
  <si>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</si>
  <si>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</si>
  <si>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</si>
  <si>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</si>
  <si>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</si>
  <si>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</si>
  <si>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</si>
  <si>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</si>
  <si>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</si>
  <si>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</si>
  <si>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</si>
  <si>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</si>
  <si>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</si>
  <si>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</si>
  <si>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</si>
  <si>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</si>
  <si>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</si>
  <si>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</si>
  <si>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</si>
  <si>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</si>
  <si>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</si>
  <si>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</si>
  <si>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</si>
  <si>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</si>
  <si>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</si>
  <si>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</si>
  <si>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</si>
  <si>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</si>
  <si>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</si>
  <si>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</si>
  <si>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</si>
  <si>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</si>
  <si>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</si>
  <si>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</si>
  <si>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</si>
  <si>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</si>
  <si>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</si>
  <si>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</si>
  <si>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</si>
  <si>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</si>
  <si>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</si>
  <si>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</si>
  <si>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</si>
  <si>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</si>
  <si>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</si>
  <si>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</si>
  <si>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</si>
  <si>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</si>
  <si>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</si>
  <si>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</si>
  <si>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</si>
  <si>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</si>
  <si>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</si>
  <si>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</si>
  <si>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</si>
  <si>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</si>
  <si>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</si>
  <si>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</si>
  <si>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</si>
  <si>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</si>
  <si>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</si>
  <si>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</si>
  <si>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</si>
  <si>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</si>
  <si>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</si>
  <si>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</si>
  <si>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</si>
  <si>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</si>
  <si>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</si>
  <si>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</si>
  <si>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</si>
  <si>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</si>
  <si>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</si>
  <si>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</si>
  <si>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</si>
  <si>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</si>
  <si>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</si>
  <si>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</si>
  <si>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</si>
  <si>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</si>
  <si>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</si>
  <si>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</si>
  <si>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</si>
  <si>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</si>
  <si>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</si>
  <si>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</si>
  <si>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</si>
  <si>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</si>
  <si>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</si>
  <si>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</si>
  <si>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</si>
  <si>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</si>
  <si>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</si>
  <si>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</si>
  <si>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</si>
  <si>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</si>
  <si>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</si>
  <si>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</si>
  <si>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</si>
  <si>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</si>
  <si>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</si>
  <si>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</si>
  <si>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</si>
  <si>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</si>
  <si>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</si>
  <si>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</si>
  <si>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</si>
  <si>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</si>
  <si>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</si>
  <si>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</si>
  <si>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</si>
  <si>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</si>
  <si>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</si>
  <si>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</si>
  <si>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</si>
  <si>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</si>
  <si>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</si>
  <si>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</si>
  <si>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</si>
  <si>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</si>
  <si>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</si>
  <si>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</si>
  <si>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</si>
  <si>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</si>
  <si>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</si>
  <si>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</si>
  <si>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</si>
  <si>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</si>
  <si>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</si>
  <si>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</si>
  <si>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</si>
  <si>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</si>
  <si>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</si>
  <si>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</si>
  <si>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</si>
  <si>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</si>
  <si>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</si>
  <si>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</si>
  <si>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</si>
  <si>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</si>
  <si>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</si>
  <si>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</si>
  <si>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</si>
  <si>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</si>
  <si>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</si>
  <si>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</si>
  <si>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</si>
  <si>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</si>
  <si>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</si>
  <si>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</si>
  <si>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</si>
  <si>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</si>
  <si>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</si>
  <si>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</si>
  <si>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</si>
  <si>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</si>
  <si>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</si>
  <si>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</si>
  <si>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</si>
  <si>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</si>
  <si>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</si>
  <si>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</si>
  <si>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</si>
  <si>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</si>
  <si>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</si>
  <si>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</si>
  <si>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</si>
  <si>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</si>
  <si>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</si>
  <si>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</si>
  <si>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</si>
  <si>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</si>
  <si>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</si>
  <si>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</si>
  <si>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</si>
  <si>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</si>
  <si>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</si>
  <si>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</si>
  <si>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</si>
  <si>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</si>
  <si>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</si>
  <si>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</si>
  <si>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</si>
  <si>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</si>
  <si>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</si>
  <si>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</si>
  <si>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</si>
  <si>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</si>
  <si>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</si>
  <si>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</si>
  <si>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</si>
  <si>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</si>
  <si>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</si>
  <si>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</si>
  <si>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</si>
  <si>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</si>
  <si>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</si>
  <si>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</si>
  <si>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</si>
  <si>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</si>
  <si>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</si>
  <si>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</si>
  <si>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</si>
  <si>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</si>
  <si>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</si>
  <si>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</si>
  <si>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</si>
  <si>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</si>
  <si>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</si>
  <si>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</si>
  <si>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</si>
  <si>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</si>
  <si>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</si>
  <si>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</si>
  <si>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</si>
  <si>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</si>
  <si>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</si>
  <si>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</si>
  <si>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</si>
  <si>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</si>
  <si>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</si>
  <si>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</si>
  <si>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</si>
  <si>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</si>
  <si>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</si>
  <si>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</si>
  <si>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</si>
  <si>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</si>
  <si>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</si>
  <si>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</si>
  <si>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</si>
  <si>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</si>
  <si>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</si>
  <si>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</si>
  <si>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</si>
  <si>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</si>
  <si>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</si>
  <si>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</si>
  <si>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</si>
  <si>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</si>
  <si>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</si>
  <si>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</si>
  <si>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</si>
  <si>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</si>
  <si>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</si>
  <si>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</si>
  <si>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</si>
  <si>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</si>
  <si>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</si>
  <si>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</si>
  <si>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</si>
  <si>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</si>
  <si>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</si>
  <si>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</si>
  <si>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</si>
  <si>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</si>
  <si>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</si>
  <si>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</si>
  <si>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</si>
  <si>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</si>
  <si>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</si>
  <si>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</si>
  <si>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</si>
  <si>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</si>
  <si>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</si>
  <si>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</si>
  <si>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</si>
  <si>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</si>
  <si>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</si>
  <si>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</si>
  <si>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</si>
  <si>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</si>
  <si>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</si>
  <si>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</si>
  <si>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</si>
  <si>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</si>
  <si>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</si>
  <si>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</si>
  <si>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</si>
  <si>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</si>
  <si>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</si>
  <si>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</si>
  <si>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</si>
  <si>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</si>
  <si>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</si>
  <si>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</si>
  <si>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</si>
  <si>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</si>
  <si>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</si>
  <si>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</si>
  <si>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</si>
  <si>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</si>
  <si>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</si>
  <si>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</si>
  <si>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</si>
  <si>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</si>
  <si>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</si>
  <si>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</si>
  <si>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</si>
  <si>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</si>
  <si>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</si>
  <si>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</si>
  <si>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</si>
  <si>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</si>
  <si>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</si>
  <si>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</si>
  <si>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</si>
  <si>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</si>
  <si>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</si>
  <si>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</si>
  <si>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</si>
  <si>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</si>
  <si>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</si>
  <si>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</si>
  <si>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</si>
  <si>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</si>
  <si>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</si>
  <si>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</si>
  <si>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</si>
  <si>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</si>
  <si>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</si>
  <si>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</si>
  <si>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</si>
  <si>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</si>
  <si>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</si>
  <si>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</si>
  <si>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</si>
  <si>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</si>
  <si>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</si>
  <si>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</si>
  <si>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</si>
  <si>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</si>
  <si>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</si>
  <si>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</si>
  <si>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</si>
  <si>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</si>
  <si>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</si>
  <si>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</si>
  <si>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</si>
  <si>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</si>
  <si>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</si>
  <si>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</si>
  <si>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</si>
  <si>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</si>
  <si>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</si>
  <si>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</si>
  <si>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</si>
  <si>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</si>
  <si>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</si>
  <si>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</si>
  <si>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</si>
  <si>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</si>
  <si>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</si>
  <si>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</si>
  <si>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</si>
  <si>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</si>
  <si>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</si>
  <si>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</si>
  <si>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</si>
  <si>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</si>
  <si>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</si>
  <si>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</si>
  <si>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</si>
  <si>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</si>
  <si>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</si>
  <si>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</si>
  <si>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</si>
  <si>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</si>
  <si>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</si>
  <si>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</si>
  <si>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</si>
  <si>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</si>
  <si>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</si>
  <si>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</si>
  <si>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</si>
  <si>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</si>
  <si>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</si>
  <si>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</si>
  <si>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</si>
  <si>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</si>
  <si>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</si>
  <si>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</si>
  <si>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</si>
  <si>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</si>
  <si>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</si>
  <si>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</si>
  <si>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</si>
  <si>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</si>
  <si>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</si>
  <si>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</si>
  <si>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</si>
  <si>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</si>
  <si>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</si>
  <si>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</si>
  <si>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</si>
  <si>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</si>
  <si>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</si>
  <si>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</si>
  <si>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</si>
  <si>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</si>
  <si>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</si>
  <si>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</si>
  <si>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</si>
  <si>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</si>
  <si>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</si>
  <si>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</si>
  <si>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</si>
  <si>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</si>
  <si>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</si>
  <si>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</si>
  <si>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</si>
  <si>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</si>
  <si>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</si>
  <si>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</si>
  <si>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</si>
  <si>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</si>
  <si>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</si>
  <si>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</si>
  <si>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</si>
  <si>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</si>
  <si>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</si>
  <si>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</si>
  <si>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</si>
  <si>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</si>
  <si>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</si>
  <si>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</si>
  <si>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</si>
  <si>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</si>
  <si>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</si>
  <si>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</si>
  <si>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</si>
  <si>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</si>
  <si>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</si>
  <si>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</si>
  <si>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</si>
  <si>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</si>
  <si>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</si>
  <si>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</si>
  <si>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</si>
  <si>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</si>
  <si>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</si>
  <si>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</si>
  <si>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</si>
  <si>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</si>
  <si>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</si>
  <si>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</si>
  <si>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</si>
  <si>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</si>
  <si>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</si>
  <si>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</si>
  <si>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</si>
  <si>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</si>
  <si>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</si>
  <si>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</si>
  <si>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</si>
  <si>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</si>
  <si>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</si>
  <si>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</si>
  <si>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</si>
  <si>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</si>
  <si>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</si>
  <si>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</si>
  <si>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</si>
  <si>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</si>
  <si>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</si>
  <si>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</si>
  <si>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</si>
  <si>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</si>
  <si>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</si>
  <si>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</si>
  <si>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</si>
  <si>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</si>
  <si>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</si>
  <si>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</si>
  <si>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</si>
  <si>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</si>
  <si>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</si>
  <si>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</si>
  <si>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</si>
  <si>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</si>
  <si>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</si>
  <si>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</si>
  <si>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</si>
  <si>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</si>
  <si>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</si>
  <si>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</si>
  <si>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</si>
  <si>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</si>
  <si>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</si>
  <si>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</si>
  <si>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</si>
  <si>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</si>
  <si>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</si>
  <si>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</si>
  <si>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</si>
  <si>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</si>
  <si>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</si>
  <si>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</si>
  <si>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</si>
  <si>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</si>
  <si>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</si>
  <si>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</si>
  <si>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</si>
  <si>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</si>
  <si>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</si>
  <si>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</si>
  <si>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</si>
  <si>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</si>
  <si>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</si>
  <si>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</si>
  <si>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</si>
  <si>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</si>
  <si>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</si>
  <si>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</si>
  <si>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</si>
  <si>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</si>
  <si>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</si>
  <si>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</si>
  <si>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</si>
  <si>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</si>
  <si>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</si>
  <si>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</si>
  <si>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</si>
  <si>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</si>
  <si>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</si>
  <si>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</si>
  <si>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</si>
  <si>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</si>
  <si>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</si>
  <si>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</si>
  <si>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</si>
  <si>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</si>
  <si>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</si>
  <si>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</si>
  <si>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</si>
  <si>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</si>
  <si>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</si>
  <si>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</si>
  <si>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</si>
  <si>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</si>
  <si>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</si>
  <si>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</si>
  <si>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</si>
  <si>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</si>
  <si>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</si>
  <si>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</si>
  <si>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</si>
  <si>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</si>
  <si>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</si>
  <si>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</si>
  <si>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</si>
  <si>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</si>
  <si>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</si>
  <si>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</si>
  <si>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</si>
  <si>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</si>
  <si>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</si>
  <si>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</si>
  <si>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</si>
  <si>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</si>
  <si>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</si>
  <si>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</si>
  <si>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</si>
  <si>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</si>
  <si>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</si>
  <si>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</si>
  <si>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</si>
  <si>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</si>
  <si>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</si>
  <si>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</si>
  <si>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</si>
  <si>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</si>
  <si>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</si>
  <si>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</si>
  <si>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</si>
  <si>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</si>
  <si>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</si>
  <si>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</si>
  <si>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</si>
  <si>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</si>
  <si>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</si>
  <si>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</si>
  <si>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</si>
  <si>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</si>
  <si>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</si>
  <si>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</si>
  <si>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</si>
  <si>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</si>
  <si>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</si>
  <si>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</si>
  <si>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</si>
  <si>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</si>
  <si>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</si>
  <si>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</si>
  <si>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</si>
  <si>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</si>
  <si>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</si>
  <si>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</si>
  <si>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</si>
  <si>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</si>
  <si>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</si>
  <si>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</si>
  <si>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</si>
  <si>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</si>
  <si>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</si>
  <si>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</si>
  <si>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</si>
  <si>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</si>
  <si>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</si>
  <si>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</si>
  <si>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</si>
  <si>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</si>
  <si>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</si>
  <si>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</si>
  <si>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</si>
  <si>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</si>
  <si>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</si>
  <si>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</si>
  <si>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</si>
  <si>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</si>
  <si>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</si>
  <si>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</si>
  <si>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</si>
  <si>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</si>
  <si>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</si>
  <si>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</si>
  <si>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</si>
  <si>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</si>
  <si>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</si>
  <si>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</si>
  <si>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</si>
  <si>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</si>
  <si>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</si>
  <si>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</si>
  <si>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</si>
  <si>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</si>
  <si>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</si>
  <si>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</si>
  <si>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</si>
  <si>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</si>
  <si>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</si>
  <si>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</si>
  <si>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</si>
  <si>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</si>
  <si>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</si>
  <si>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</si>
  <si>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</si>
  <si>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</si>
  <si>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</si>
  <si>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</si>
  <si>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</si>
  <si>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</si>
  <si>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</si>
  <si>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</si>
  <si>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</si>
  <si>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</si>
  <si>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</si>
  <si>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</si>
  <si>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</si>
  <si>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</si>
  <si>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</si>
  <si>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</si>
  <si>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</si>
  <si>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</si>
  <si>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</si>
  <si>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</si>
  <si>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</si>
  <si>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</si>
  <si>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</si>
  <si>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</si>
  <si>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</si>
  <si>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</si>
  <si>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</si>
  <si>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</si>
  <si>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</si>
  <si>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</si>
  <si>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</si>
  <si>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</si>
  <si>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</si>
  <si>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</si>
  <si>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</si>
  <si>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</si>
  <si>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</si>
  <si>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</si>
  <si>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</si>
  <si>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</si>
  <si>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</si>
  <si>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</si>
  <si>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</si>
  <si>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</si>
  <si>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</si>
  <si>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</si>
  <si>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</si>
  <si>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</si>
  <si>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</si>
  <si>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</si>
  <si>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</si>
  <si>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</si>
  <si>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</si>
  <si>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</si>
  <si>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</si>
  <si>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</si>
  <si>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</si>
  <si>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</si>
  <si>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</si>
  <si>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</si>
  <si>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</si>
  <si>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</si>
  <si>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</si>
  <si>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</si>
  <si>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</si>
  <si>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</si>
  <si>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</si>
  <si>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</si>
  <si>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</si>
  <si>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</si>
  <si>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</si>
  <si>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</si>
  <si>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</si>
  <si>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</si>
  <si>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</si>
  <si>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</si>
  <si>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</si>
  <si>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</si>
  <si>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</si>
  <si>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</si>
  <si>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</si>
  <si>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</si>
  <si>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</si>
  <si>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</si>
  <si>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</si>
  <si>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</si>
  <si>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</si>
  <si>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</si>
  <si>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</si>
  <si>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</si>
  <si>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</si>
  <si>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</si>
  <si>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</si>
  <si>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</si>
  <si>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</si>
  <si>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</si>
  <si>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</si>
  <si>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</si>
  <si>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</si>
  <si>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</si>
  <si>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</si>
  <si>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</si>
  <si>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</si>
  <si>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</si>
  <si>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</si>
  <si>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</si>
  <si>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</si>
  <si>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</si>
  <si>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</si>
  <si>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</si>
  <si>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</si>
  <si>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</si>
  <si>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</si>
  <si>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</si>
  <si>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</si>
  <si>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</si>
  <si>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</si>
  <si>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</si>
  <si>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</si>
  <si>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</si>
  <si>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</si>
  <si>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</si>
  <si>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</si>
  <si>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</si>
  <si>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</si>
  <si>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</si>
  <si>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</si>
  <si>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</si>
  <si>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</si>
  <si>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</si>
  <si>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</si>
  <si>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</si>
  <si>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</si>
  <si>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</si>
  <si>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</si>
  <si>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</si>
  <si>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</si>
  <si>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</si>
  <si>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</si>
  <si>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</si>
  <si>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</si>
  <si>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</si>
  <si>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</si>
  <si>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</si>
  <si>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</si>
  <si>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</si>
  <si>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</si>
  <si>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</si>
  <si>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</si>
  <si>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</si>
  <si>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</si>
  <si>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</si>
  <si>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</si>
  <si>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</si>
  <si>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</si>
  <si>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</si>
  <si>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</si>
  <si>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</si>
  <si>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</si>
  <si>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</si>
  <si>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</si>
  <si>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</si>
  <si>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</si>
  <si>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</si>
  <si>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</si>
  <si>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</si>
  <si>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</si>
  <si>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</si>
  <si>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</si>
  <si>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</si>
  <si>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</si>
  <si>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</si>
  <si>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</si>
  <si>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</si>
  <si>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</si>
  <si>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</si>
  <si>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</si>
  <si>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</si>
  <si>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</si>
  <si>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</si>
  <si>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</si>
  <si>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</si>
  <si>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</si>
  <si>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</si>
  <si>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</si>
  <si>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</si>
  <si>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</si>
  <si>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</si>
  <si>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</si>
  <si>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</si>
  <si>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</si>
  <si>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</si>
  <si>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</si>
  <si>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</si>
  <si>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</si>
  <si>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</si>
  <si>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</si>
  <si>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</si>
  <si>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</si>
  <si>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</si>
  <si>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</si>
  <si>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</si>
  <si>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</si>
  <si>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</si>
  <si>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</si>
  <si>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</si>
  <si>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</si>
  <si>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</si>
  <si>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</si>
  <si>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</si>
  <si>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</si>
  <si>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</si>
  <si>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</si>
  <si>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</si>
  <si>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</si>
  <si>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</si>
  <si>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</si>
  <si>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</si>
  <si>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</si>
  <si>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</si>
  <si>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</si>
  <si>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</si>
  <si>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</si>
  <si>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</si>
  <si>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</si>
  <si>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</si>
  <si>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</si>
  <si>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</si>
  <si>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</si>
  <si>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</si>
  <si>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</si>
  <si>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</si>
  <si>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</si>
  <si>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</si>
  <si>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</si>
  <si>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</si>
  <si>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</si>
  <si>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</si>
  <si>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</si>
  <si>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</si>
  <si>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</si>
  <si>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</si>
  <si>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</si>
  <si>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</si>
  <si>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</si>
  <si>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</si>
  <si>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</si>
  <si>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</si>
  <si>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</si>
  <si>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</si>
  <si>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</si>
  <si>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</si>
  <si>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</si>
  <si>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</si>
  <si>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</si>
  <si>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</si>
  <si>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</si>
  <si>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</si>
  <si>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</si>
  <si>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</si>
  <si>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</si>
  <si>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</si>
  <si>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</si>
  <si>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</si>
  <si>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</si>
  <si>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</si>
  <si>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</si>
  <si>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</si>
  <si>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</si>
  <si>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</si>
  <si>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</si>
  <si>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</si>
  <si>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</si>
  <si>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</si>
  <si>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</si>
  <si>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</si>
  <si>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</si>
  <si>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</si>
  <si>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</si>
  <si>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</si>
  <si>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</si>
  <si>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</si>
  <si>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</si>
  <si>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</si>
  <si>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</si>
  <si>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</si>
  <si>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</si>
  <si>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</si>
  <si>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</si>
  <si>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</si>
  <si>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</si>
  <si>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</si>
  <si>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</si>
  <si>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</si>
  <si>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</si>
  <si>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</si>
  <si>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</si>
  <si>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</si>
  <si>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</si>
  <si>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</si>
  <si>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</si>
  <si>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</si>
  <si>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</si>
  <si>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</si>
  <si>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</si>
  <si>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</si>
  <si>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</si>
  <si>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</si>
  <si>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</si>
  <si>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</si>
  <si>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</si>
  <si>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</si>
  <si>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</si>
  <si>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</si>
  <si>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</si>
  <si>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</si>
  <si>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</si>
  <si>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</si>
  <si>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</si>
  <si>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</si>
  <si>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</si>
  <si>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</si>
  <si>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</si>
  <si>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</si>
  <si>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</si>
  <si>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</si>
  <si>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</si>
  <si>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</si>
  <si>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</si>
  <si>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</si>
  <si>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</si>
  <si>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</si>
  <si>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</si>
  <si>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</si>
  <si>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</si>
  <si>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</si>
  <si>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</si>
  <si>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</si>
  <si>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</si>
  <si>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</si>
  <si>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</si>
  <si>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</si>
  <si>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</si>
  <si>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</si>
  <si>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</si>
  <si>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</si>
  <si>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</si>
  <si>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</si>
  <si>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</si>
  <si>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</si>
  <si>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</si>
  <si>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</si>
  <si>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</si>
  <si>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</si>
  <si>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</si>
  <si>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</si>
  <si>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</si>
  <si>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</si>
  <si>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</si>
  <si>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</si>
  <si>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</si>
  <si>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</si>
  <si>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</si>
  <si>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</si>
  <si>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</si>
  <si>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</si>
  <si>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</si>
  <si>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</si>
  <si>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</si>
  <si>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</si>
  <si>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</si>
  <si>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</si>
  <si>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</si>
  <si>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</si>
  <si>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</si>
  <si>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</si>
  <si>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</si>
  <si>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</si>
  <si>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</si>
  <si>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</si>
  <si>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</si>
  <si>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</si>
  <si>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</si>
  <si>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</si>
  <si>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</si>
  <si>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</si>
  <si>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</si>
  <si>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</si>
  <si>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</si>
  <si>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</si>
  <si>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</si>
  <si>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</si>
  <si>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</si>
  <si>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</si>
  <si>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</si>
  <si>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</si>
  <si>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</si>
  <si>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</si>
  <si>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</si>
  <si>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</si>
  <si>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</si>
  <si>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</si>
  <si>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</si>
  <si>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</si>
  <si>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</si>
  <si>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</si>
  <si>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</si>
  <si>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</si>
  <si>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</si>
  <si>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</si>
  <si>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</si>
  <si>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</si>
  <si>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</si>
  <si>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</si>
  <si>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</si>
  <si>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</si>
  <si>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</si>
  <si>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</si>
  <si>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</si>
  <si>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</si>
  <si>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</si>
  <si>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</si>
  <si>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</si>
  <si>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</si>
  <si>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</si>
  <si>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</si>
  <si>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</si>
  <si>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</si>
  <si>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</si>
  <si>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</si>
  <si>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</si>
  <si>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</si>
  <si>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</si>
  <si>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</si>
  <si>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</si>
  <si>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</si>
  <si>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</si>
  <si>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</si>
  <si>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</si>
  <si>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</si>
  <si>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</si>
  <si>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</si>
  <si>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</si>
  <si>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</si>
  <si>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</si>
  <si>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</si>
  <si>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</si>
  <si>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</si>
  <si>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</si>
  <si>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</si>
  <si>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</si>
  <si>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</si>
  <si>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</si>
  <si>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</si>
  <si>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</si>
  <si>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</si>
  <si>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</si>
  <si>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</si>
  <si>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</si>
  <si>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</si>
  <si>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</si>
  <si>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</si>
  <si>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</si>
  <si>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</si>
  <si>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</si>
  <si>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</si>
  <si>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</si>
  <si>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</si>
  <si>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</si>
  <si>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</si>
  <si>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</si>
  <si>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</si>
  <si>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</si>
  <si>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</si>
  <si>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</si>
  <si>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</si>
  <si>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</si>
  <si>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</si>
  <si>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</si>
  <si>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</si>
  <si>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</si>
  <si>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</si>
  <si>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</si>
  <si>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</si>
  <si>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</si>
  <si>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</si>
  <si>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</si>
  <si>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</si>
  <si>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</si>
  <si>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</si>
  <si>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</si>
  <si>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</si>
  <si>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</si>
  <si>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</si>
  <si>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</si>
  <si>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</si>
  <si>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</si>
  <si>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</si>
  <si>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</si>
  <si>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</si>
  <si>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</si>
  <si>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</si>
  <si>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</si>
  <si>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</si>
  <si>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</si>
  <si>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</si>
  <si>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</si>
  <si>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</si>
  <si>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</si>
  <si>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</si>
  <si>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</si>
  <si>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</si>
  <si>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</si>
  <si>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</si>
  <si>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</si>
  <si>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</si>
  <si>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</si>
  <si>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</si>
  <si>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</si>
  <si>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</si>
  <si>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</si>
  <si>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</si>
  <si>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</si>
  <si>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</si>
  <si>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</si>
  <si>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</si>
  <si>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</si>
  <si>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</si>
  <si>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</si>
  <si>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</si>
  <si>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</si>
  <si>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</si>
  <si>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</si>
  <si>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</si>
  <si>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</si>
  <si>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</si>
  <si>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</si>
  <si>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</si>
  <si>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</si>
  <si>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</si>
  <si>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</si>
  <si>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</si>
  <si>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</si>
  <si>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</si>
  <si>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</si>
  <si>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</si>
  <si>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</si>
  <si>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</si>
  <si>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</si>
  <si>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</si>
  <si>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</si>
  <si>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</si>
  <si>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</si>
  <si>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</si>
  <si>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</si>
  <si>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</si>
  <si>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</si>
  <si>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</si>
  <si>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</si>
  <si>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</si>
  <si>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</si>
  <si>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</si>
  <si>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</si>
  <si>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</si>
  <si>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</si>
  <si>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</si>
  <si>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</si>
  <si>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</si>
  <si>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</si>
  <si>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</si>
  <si>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</si>
  <si>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</si>
  <si>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</si>
  <si>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</si>
  <si>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</si>
  <si>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</si>
  <si>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</si>
  <si>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</si>
  <si>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</si>
  <si>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</si>
  <si>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</si>
  <si>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</si>
  <si>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</si>
  <si>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</si>
  <si>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</si>
  <si>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</si>
  <si>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</si>
  <si>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</si>
  <si>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</si>
  <si>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</si>
  <si>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</si>
  <si>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</si>
  <si>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</si>
  <si>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</si>
  <si>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</si>
  <si>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</si>
  <si>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</si>
  <si>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</si>
  <si>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</si>
  <si>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</si>
  <si>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</si>
  <si>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</si>
  <si>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</si>
  <si>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</si>
  <si>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</si>
  <si>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</si>
  <si>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</si>
  <si>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</si>
  <si>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</si>
  <si>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</si>
  <si>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</si>
  <si>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</si>
  <si>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</si>
  <si>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</si>
  <si>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</si>
  <si>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</si>
  <si>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</si>
  <si>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</si>
  <si>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</si>
  <si>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</si>
  <si>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</si>
  <si>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</si>
  <si>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</si>
  <si>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</si>
  <si>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</si>
  <si>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</si>
  <si>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</si>
  <si>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</si>
  <si>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</si>
  <si>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</si>
  <si>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</si>
  <si>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</si>
  <si>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</si>
  <si>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</si>
  <si>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</si>
  <si>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</si>
  <si>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</si>
  <si>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</si>
  <si>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</si>
  <si>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</si>
  <si>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</si>
  <si>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</si>
  <si>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</si>
  <si>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</si>
  <si>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</si>
  <si>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</si>
  <si>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</si>
  <si>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</si>
  <si>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</si>
  <si>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</si>
  <si>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</si>
  <si>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</si>
  <si>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</si>
  <si>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</si>
  <si>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</si>
  <si>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</si>
  <si>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</si>
  <si>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</si>
  <si>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</si>
  <si>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</si>
  <si>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</si>
  <si>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</si>
  <si>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</si>
  <si>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</si>
  <si>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</si>
  <si>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</si>
  <si>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</si>
  <si>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</si>
  <si>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</si>
  <si>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</si>
  <si>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</si>
  <si>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</si>
  <si>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</si>
  <si>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</si>
  <si>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</si>
  <si>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</si>
  <si>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</si>
  <si>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</si>
  <si>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</si>
  <si>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</si>
  <si>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</si>
  <si>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</si>
  <si>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</si>
  <si>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</si>
  <si>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</si>
  <si>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</si>
  <si>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</si>
  <si>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</si>
  <si>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</si>
  <si>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</si>
  <si>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</si>
  <si>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</si>
  <si>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</si>
  <si>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</si>
  <si>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</si>
  <si>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</si>
  <si>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</si>
  <si>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</si>
  <si>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</si>
  <si>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</si>
  <si>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</si>
  <si>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</si>
  <si>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</si>
  <si>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</si>
  <si>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</si>
  <si>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</si>
  <si>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</si>
  <si>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</si>
  <si>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</si>
  <si>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</si>
  <si>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</si>
  <si>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</si>
  <si>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</si>
  <si>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</si>
  <si>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</si>
  <si>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</si>
  <si>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</si>
  <si>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</si>
  <si>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</si>
  <si>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</si>
  <si>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</si>
  <si>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</si>
  <si>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</si>
  <si>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</si>
  <si>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</si>
  <si>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</si>
  <si>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</si>
  <si>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</si>
  <si>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</si>
  <si>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</si>
  <si>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</si>
  <si>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</si>
  <si>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</si>
  <si>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</si>
  <si>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</si>
  <si>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</si>
  <si>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</si>
  <si>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</si>
  <si>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</si>
  <si>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</si>
  <si>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</si>
  <si>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</si>
  <si>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</si>
  <si>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</si>
  <si>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</si>
  <si>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</si>
  <si>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</si>
  <si>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</si>
  <si>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</si>
  <si>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</si>
  <si>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</si>
  <si>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</si>
  <si>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</si>
  <si>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</si>
  <si>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</si>
  <si>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</si>
  <si>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</si>
  <si>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</si>
  <si>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</si>
  <si>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</si>
  <si>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</si>
  <si>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</si>
  <si>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</si>
  <si>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</si>
  <si>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</si>
  <si>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</si>
  <si>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</si>
  <si>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</si>
  <si>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</si>
  <si>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</si>
  <si>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</si>
  <si>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</si>
  <si>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</si>
  <si>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</si>
  <si>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</si>
  <si>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</si>
  <si>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</si>
  <si>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</si>
  <si>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</si>
  <si>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</si>
  <si>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</si>
  <si>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</si>
  <si>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</si>
  <si>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</si>
  <si>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</si>
  <si>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</si>
  <si>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</si>
  <si>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</si>
  <si>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</si>
  <si>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</si>
  <si>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</si>
  <si>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</si>
  <si>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</si>
  <si>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</si>
  <si>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</si>
  <si>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</si>
  <si>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</si>
  <si>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</si>
  <si>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</si>
  <si>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</si>
  <si>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</si>
  <si>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</si>
  <si>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</si>
  <si>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</si>
  <si>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</si>
  <si>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</si>
  <si>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</si>
  <si>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</si>
  <si>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</si>
  <si>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</si>
  <si>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</si>
  <si>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</si>
  <si>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</si>
  <si>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</si>
  <si>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</si>
  <si>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</si>
  <si>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</si>
  <si>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</si>
  <si>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</si>
  <si>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</si>
  <si>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</si>
  <si>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</si>
  <si>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</si>
  <si>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</si>
  <si>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</si>
  <si>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</si>
  <si>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</si>
  <si>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</si>
  <si>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</si>
  <si>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</si>
  <si>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</si>
  <si>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</si>
  <si>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</si>
  <si>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</si>
  <si>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</si>
  <si>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</si>
  <si>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</si>
  <si>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</si>
  <si>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</si>
  <si>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</si>
  <si>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</si>
  <si>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</si>
  <si>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</si>
  <si>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</si>
  <si>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</si>
  <si>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</si>
  <si>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</si>
  <si>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</si>
  <si>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</si>
  <si>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</si>
  <si>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</si>
  <si>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</si>
  <si>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</si>
  <si>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</si>
  <si>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</si>
  <si>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</si>
  <si>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</si>
  <si>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</si>
  <si>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</si>
  <si>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</si>
  <si>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</si>
  <si>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</si>
  <si>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</si>
  <si>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</si>
  <si>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</si>
  <si>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</si>
  <si>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</si>
  <si>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</si>
  <si>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</si>
  <si>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</si>
  <si>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</si>
  <si>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</si>
  <si>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</si>
  <si>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</si>
  <si>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</si>
  <si>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</si>
  <si>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</si>
  <si>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</si>
  <si>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</si>
  <si>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</si>
  <si>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</si>
  <si>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</si>
  <si>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</si>
  <si>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</si>
  <si>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</si>
  <si>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</si>
  <si>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</si>
  <si>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</si>
  <si>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</si>
  <si>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</si>
  <si>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</si>
  <si>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</si>
  <si>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</si>
  <si>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</si>
  <si>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</si>
  <si>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</si>
  <si>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</si>
  <si>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</si>
  <si>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</si>
  <si>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</si>
  <si>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</si>
  <si>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</si>
  <si>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</si>
  <si>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</si>
  <si>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</si>
  <si>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</si>
  <si>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</si>
  <si>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</si>
  <si>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</si>
  <si>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</si>
  <si>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</si>
  <si>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</si>
  <si>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</si>
  <si>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</si>
  <si>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</si>
  <si>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</si>
  <si>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</si>
  <si>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</si>
  <si>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</si>
  <si>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</si>
  <si>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</si>
  <si>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</si>
  <si>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</si>
  <si>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</si>
  <si>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</si>
  <si>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</si>
  <si>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</si>
  <si>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</si>
  <si>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</si>
  <si>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</si>
  <si>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</si>
  <si>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</si>
  <si>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</si>
  <si>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</si>
  <si>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</si>
  <si>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</si>
  <si>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</si>
  <si>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</si>
  <si>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</si>
  <si>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</si>
  <si>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</si>
  <si>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</si>
  <si>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</si>
  <si>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</si>
  <si>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</si>
  <si>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</si>
  <si>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</si>
  <si>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</si>
  <si>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</si>
  <si>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</si>
  <si>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</si>
  <si>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</si>
  <si>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</si>
  <si>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</si>
  <si>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</si>
  <si>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</si>
  <si>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</si>
  <si>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</si>
  <si>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</si>
  <si>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</si>
  <si>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</si>
  <si>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</si>
  <si>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</si>
  <si>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</si>
  <si>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</si>
  <si>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</si>
  <si>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</si>
  <si>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</si>
  <si>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</si>
  <si>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</si>
  <si>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</si>
  <si>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</si>
  <si>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</si>
  <si>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</si>
  <si>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</si>
  <si>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</si>
  <si>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</si>
  <si>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</si>
  <si>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</si>
  <si>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</si>
  <si>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</si>
  <si>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</si>
  <si>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</si>
  <si>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</si>
  <si>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</si>
  <si>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</si>
  <si>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</si>
  <si>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</si>
  <si>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</si>
  <si>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</si>
  <si>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</si>
  <si>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</si>
  <si>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</si>
  <si>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</si>
  <si>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</si>
  <si>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</si>
  <si>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</si>
  <si>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</si>
  <si>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</si>
  <si>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</si>
  <si>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</si>
  <si>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</si>
  <si>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</si>
  <si>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</si>
  <si>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</si>
  <si>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</si>
  <si>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</si>
  <si>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</si>
  <si>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</si>
  <si>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</si>
  <si>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</si>
  <si>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</si>
  <si>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</si>
  <si>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</si>
  <si>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</si>
  <si>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</si>
  <si>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</si>
  <si>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</si>
  <si>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</si>
  <si>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</si>
  <si>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</si>
  <si>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</si>
  <si>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</si>
  <si>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</si>
  <si>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</si>
  <si>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</si>
  <si>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</si>
  <si>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</si>
  <si>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</si>
  <si>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</si>
  <si>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</si>
  <si>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</si>
  <si>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</si>
  <si>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</si>
  <si>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</si>
  <si>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</si>
  <si>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</si>
  <si>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</si>
  <si>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</si>
  <si>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</si>
  <si>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</si>
  <si>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</si>
  <si>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</si>
  <si>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</si>
  <si>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</si>
  <si>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</si>
  <si>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</si>
  <si>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</si>
  <si>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</si>
  <si>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</si>
  <si>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</si>
  <si>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</si>
  <si>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</si>
  <si>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</si>
  <si>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</si>
  <si>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</si>
  <si>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</si>
  <si>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</si>
  <si>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</si>
  <si>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</si>
  <si>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</si>
  <si>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</si>
  <si>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</si>
  <si>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</si>
  <si>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</si>
  <si>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</si>
  <si>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</si>
  <si>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</si>
  <si>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</si>
  <si>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</si>
  <si>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</si>
  <si>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</si>
  <si>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</si>
  <si>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</si>
  <si>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</si>
  <si>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</si>
  <si>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</si>
  <si>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</si>
  <si>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</si>
  <si>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</si>
  <si>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</si>
  <si>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</si>
  <si>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</si>
  <si>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</si>
  <si>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</si>
  <si>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</si>
  <si>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</si>
  <si>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</si>
  <si>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</si>
  <si>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</si>
  <si>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</si>
  <si>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</si>
  <si>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</si>
  <si>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</si>
  <si>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</si>
  <si>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</si>
  <si>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</si>
  <si>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</si>
  <si>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</si>
  <si>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</si>
  <si>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</si>
  <si>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</si>
  <si>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</si>
  <si>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</si>
  <si>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</si>
  <si>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</si>
  <si>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</si>
  <si>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</si>
  <si>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</si>
  <si>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</si>
  <si>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</si>
  <si>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</si>
  <si>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</si>
  <si>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</si>
  <si>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</si>
  <si>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</si>
  <si>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</si>
  <si>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</si>
  <si>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</si>
  <si>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</si>
  <si>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</si>
  <si>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</si>
  <si>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</si>
  <si>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</si>
  <si>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</si>
  <si>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</si>
  <si>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</si>
  <si>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</si>
  <si>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</si>
  <si>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</si>
  <si>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</si>
  <si>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</si>
  <si>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</si>
  <si>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</si>
  <si>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</si>
  <si>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</si>
  <si>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</si>
  <si>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</si>
  <si>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</si>
  <si>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</si>
  <si>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</si>
  <si>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</si>
  <si>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</si>
  <si>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</si>
  <si>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</si>
  <si>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</si>
  <si>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</si>
  <si>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</si>
  <si>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</si>
  <si>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</si>
  <si>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</si>
  <si>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</si>
  <si>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</si>
  <si>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</si>
  <si>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</si>
  <si>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</si>
  <si>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</si>
  <si>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</si>
  <si>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</si>
  <si>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</si>
  <si>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</si>
  <si>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</si>
  <si>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</si>
  <si>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</si>
  <si>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</si>
  <si>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</si>
  <si>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</si>
  <si>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</si>
  <si>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</si>
  <si>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</si>
  <si>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</si>
  <si>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</si>
  <si>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</si>
  <si>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</si>
  <si>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</si>
  <si>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</si>
  <si>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</si>
  <si>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</si>
  <si>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</si>
  <si>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</si>
  <si>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</si>
  <si>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</si>
  <si>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</si>
  <si>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</si>
  <si>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</si>
  <si>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</si>
  <si>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</si>
  <si>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</si>
  <si>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</si>
  <si>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</si>
  <si>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</si>
  <si>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</si>
  <si>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</si>
  <si>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</si>
  <si>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</si>
  <si>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</si>
  <si>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</si>
  <si>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</si>
  <si>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</si>
  <si>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</si>
  <si>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</si>
  <si>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</si>
  <si>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</si>
  <si>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</si>
  <si>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</si>
  <si>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</si>
  <si>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</si>
  <si>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</si>
  <si>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</si>
  <si>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</si>
  <si>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</si>
  <si>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</si>
  <si>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</si>
  <si>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</si>
  <si>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</si>
  <si>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</si>
  <si>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</si>
  <si>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</si>
  <si>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</si>
  <si>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</si>
  <si>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</si>
  <si>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</si>
  <si>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</si>
  <si>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</si>
  <si>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</si>
  <si>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</si>
  <si>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</si>
  <si>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</si>
  <si>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</si>
  <si>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</si>
  <si>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</si>
  <si>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</si>
  <si>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</si>
  <si>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</si>
  <si>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</si>
  <si>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</si>
  <si>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</si>
  <si>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</si>
  <si>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</si>
  <si>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</si>
  <si>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</si>
  <si>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</si>
  <si>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</si>
  <si>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</si>
  <si>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</si>
  <si>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</si>
  <si>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</si>
  <si>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</si>
  <si>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</si>
  <si>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</si>
  <si>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</si>
  <si>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</si>
  <si>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</si>
  <si>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</si>
  <si>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</si>
  <si>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</si>
  <si>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</si>
  <si>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</si>
  <si>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</si>
  <si>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</si>
  <si>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</si>
  <si>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</si>
  <si>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</si>
  <si>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</si>
  <si>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</si>
  <si>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</si>
  <si>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</si>
  <si>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</si>
  <si>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</si>
  <si>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</si>
  <si>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</si>
  <si>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</si>
  <si>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</si>
  <si>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</si>
  <si>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</si>
  <si>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</si>
  <si>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</si>
  <si>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</si>
  <si>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</si>
  <si>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</si>
  <si>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</si>
  <si>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</si>
  <si>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</si>
  <si>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</si>
  <si>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</si>
  <si>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</si>
  <si>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</si>
  <si>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</si>
  <si>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</si>
  <si>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</si>
  <si>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</si>
  <si>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</si>
  <si>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</si>
  <si>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</si>
  <si>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</si>
  <si>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</si>
  <si>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</si>
  <si>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</si>
  <si>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</si>
  <si>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</si>
  <si>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</si>
  <si>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</si>
  <si>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</si>
  <si>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</si>
  <si>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</si>
  <si>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</si>
  <si>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</si>
  <si>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</si>
  <si>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</si>
  <si>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</si>
  <si>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</si>
  <si>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</si>
  <si>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</si>
  <si>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</si>
  <si>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</si>
  <si>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</si>
  <si>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</si>
  <si>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</si>
  <si>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</si>
  <si>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</si>
  <si>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</si>
  <si>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</si>
  <si>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</si>
  <si>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</si>
  <si>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</si>
  <si>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</si>
  <si>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</si>
  <si>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</si>
  <si>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</si>
  <si>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</si>
  <si>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</si>
  <si>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</si>
  <si>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</si>
  <si>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</si>
  <si>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</si>
  <si>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</si>
  <si>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</si>
  <si>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</si>
  <si>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</si>
  <si>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</si>
  <si>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</si>
  <si>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</si>
  <si>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</si>
  <si>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</si>
  <si>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</si>
  <si>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</si>
  <si>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</si>
  <si>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</si>
  <si>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</si>
  <si>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</si>
  <si>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</si>
  <si>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</si>
  <si>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</si>
  <si>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</si>
  <si>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</si>
  <si>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</si>
  <si>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</si>
  <si>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</si>
  <si>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</si>
  <si>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</si>
  <si>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</si>
  <si>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</si>
  <si>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</si>
  <si>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</si>
  <si>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</si>
  <si>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</si>
  <si>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</si>
  <si>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</si>
  <si>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</si>
  <si>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</si>
  <si>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</si>
  <si>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</si>
  <si>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</si>
  <si>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</si>
  <si>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</si>
  <si>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</si>
  <si>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</si>
  <si>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</si>
  <si>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</si>
  <si>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</si>
  <si>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</si>
  <si>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</si>
  <si>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</si>
  <si>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</si>
  <si>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</si>
  <si>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</si>
  <si>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</si>
  <si>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</si>
  <si>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</si>
  <si>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</si>
  <si>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</si>
  <si>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</si>
  <si>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</si>
  <si>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</si>
  <si>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</si>
  <si>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</si>
  <si>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</si>
  <si>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</si>
  <si>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</si>
  <si>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</si>
  <si>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</si>
  <si>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</si>
  <si>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</si>
  <si>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</si>
  <si>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</si>
  <si>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</si>
  <si>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</si>
  <si>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</si>
  <si>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</si>
  <si>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</si>
  <si>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</si>
  <si>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</si>
  <si>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</si>
  <si>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</si>
  <si>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</si>
  <si>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</si>
  <si>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</si>
  <si>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</si>
  <si>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</si>
  <si>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</si>
  <si>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</si>
  <si>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</si>
  <si>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</si>
  <si>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</si>
  <si>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</si>
  <si>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</si>
  <si>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</si>
  <si>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</si>
  <si>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</si>
  <si>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</si>
  <si>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</si>
  <si>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</si>
  <si>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</si>
  <si>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</si>
  <si>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</si>
  <si>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</si>
  <si>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</si>
  <si>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</si>
  <si>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</si>
  <si>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</si>
  <si>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</si>
  <si>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</si>
  <si>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</si>
  <si>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</si>
  <si>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</si>
  <si>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</si>
  <si>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</si>
  <si>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</si>
  <si>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</si>
  <si>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</si>
  <si>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</si>
  <si>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</si>
  <si>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</si>
  <si>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</si>
  <si>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</si>
  <si>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</si>
  <si>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</si>
  <si>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</si>
  <si>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</si>
  <si>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</si>
  <si>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</si>
  <si>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</si>
  <si>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</si>
  <si>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</si>
  <si>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</si>
  <si>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</si>
  <si>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</si>
  <si>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</si>
  <si>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</si>
  <si>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</si>
  <si>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</si>
  <si>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</si>
  <si>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</si>
  <si>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</si>
  <si>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</si>
  <si>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</si>
  <si>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</si>
  <si>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</si>
  <si>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</si>
  <si>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</si>
  <si>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</si>
  <si>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</si>
  <si>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</si>
  <si>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</si>
  <si>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</si>
  <si>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</si>
  <si>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</si>
  <si>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</si>
  <si>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</si>
  <si>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</si>
  <si>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</si>
  <si>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</si>
  <si>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</si>
  <si>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</si>
  <si>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</si>
  <si>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</si>
  <si>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</si>
  <si>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</si>
  <si>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</si>
  <si>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</si>
  <si>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</si>
  <si>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</si>
  <si>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</si>
  <si>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</si>
  <si>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</si>
  <si>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</si>
  <si>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</si>
  <si>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</si>
  <si>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</si>
  <si>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</si>
  <si>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</si>
  <si>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</si>
  <si>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</si>
  <si>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</si>
  <si>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</si>
  <si>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</si>
  <si>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</si>
  <si>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</si>
  <si>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</si>
  <si>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</si>
  <si>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</si>
  <si>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</si>
  <si>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</si>
  <si>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</si>
  <si>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</si>
  <si>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</si>
  <si>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</si>
  <si>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</si>
  <si>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</si>
  <si>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</si>
  <si>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</si>
  <si>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</si>
  <si>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</si>
  <si>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</si>
  <si>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</si>
  <si>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</si>
  <si>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</si>
  <si>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</si>
  <si>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</si>
  <si>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</si>
  <si>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</si>
  <si>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</si>
  <si>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</si>
  <si>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</si>
  <si>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</si>
  <si>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</si>
  <si>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</si>
  <si>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</si>
  <si>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</si>
  <si>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</si>
  <si>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</si>
  <si>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</si>
  <si>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</si>
  <si>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</si>
  <si>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</si>
  <si>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</si>
  <si>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</si>
  <si>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</si>
  <si>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</si>
  <si>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</si>
  <si>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</si>
  <si>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</si>
  <si>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</si>
  <si>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</si>
  <si>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</si>
  <si>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</si>
  <si>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</si>
  <si>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</si>
  <si>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</si>
  <si>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</si>
  <si>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</si>
  <si>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</si>
  <si>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</si>
  <si>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</si>
  <si>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</si>
  <si>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</si>
  <si>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</si>
  <si>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</si>
  <si>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</si>
  <si>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</si>
  <si>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</si>
  <si>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</si>
  <si>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</si>
  <si>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</si>
  <si>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</si>
  <si>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</si>
  <si>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</si>
  <si>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</si>
  <si>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</si>
  <si>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</si>
  <si>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</si>
  <si>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</si>
  <si>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</si>
  <si>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</si>
  <si>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</si>
  <si>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</si>
  <si>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</si>
  <si>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</si>
  <si>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</si>
  <si>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</si>
  <si>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</si>
  <si>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</si>
  <si>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</si>
  <si>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</si>
  <si>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</si>
  <si>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</si>
  <si>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</si>
  <si>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</si>
  <si>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</si>
  <si>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</si>
  <si>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</si>
  <si>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</si>
  <si>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</si>
  <si>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</si>
  <si>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</si>
  <si>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</si>
  <si>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</si>
  <si>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</si>
  <si>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</si>
  <si>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</si>
  <si>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</si>
  <si>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</si>
  <si>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</si>
  <si>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</si>
  <si>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</si>
  <si>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</si>
  <si>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</si>
  <si>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</si>
  <si>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</si>
  <si>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</si>
  <si>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</si>
  <si>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</si>
  <si>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</si>
  <si>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</si>
  <si>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</si>
  <si>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</si>
  <si>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</si>
  <si>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</si>
  <si>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</si>
  <si>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</si>
  <si>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</si>
  <si>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</si>
  <si>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</si>
  <si>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</si>
  <si>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</si>
  <si>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</si>
  <si>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</si>
  <si>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</si>
  <si>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</si>
  <si>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</si>
  <si>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</si>
  <si>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</si>
  <si>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</si>
  <si>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</si>
  <si>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</si>
  <si>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</si>
  <si>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</si>
  <si>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</si>
  <si>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</si>
  <si>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</si>
  <si>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</si>
  <si>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</si>
  <si>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</si>
  <si>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</si>
  <si>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</si>
  <si>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</si>
  <si>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</si>
  <si>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</si>
  <si>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</si>
  <si>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</si>
  <si>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</si>
  <si>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</si>
  <si>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</si>
  <si>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</si>
  <si>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</si>
  <si>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</si>
  <si>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</si>
  <si>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</si>
  <si>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</si>
  <si>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</si>
  <si>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</si>
  <si>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</si>
  <si>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</si>
  <si>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</si>
  <si>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</si>
  <si>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</si>
  <si>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</si>
  <si>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</si>
  <si>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</si>
  <si>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</si>
  <si>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</si>
  <si>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</si>
  <si>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</si>
  <si>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</si>
  <si>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</si>
  <si>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</si>
  <si>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</si>
  <si>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</si>
  <si>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</si>
  <si>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</si>
  <si>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</si>
  <si>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</si>
  <si>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</si>
  <si>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</si>
  <si>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</si>
  <si>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</si>
  <si>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</si>
  <si>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</si>
  <si>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</si>
  <si>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</si>
  <si>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</si>
  <si>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</si>
  <si>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</si>
  <si>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</si>
  <si>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</si>
  <si>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</si>
  <si>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</si>
  <si>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</si>
  <si>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</si>
  <si>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</si>
  <si>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</si>
  <si>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</si>
  <si>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</si>
  <si>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</si>
  <si>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</si>
  <si>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</si>
  <si>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</si>
  <si>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</si>
  <si>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</si>
  <si>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</si>
  <si>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</si>
  <si>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</si>
  <si>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</si>
  <si>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</si>
  <si>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</si>
  <si>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</si>
  <si>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</si>
  <si>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</si>
  <si>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</si>
  <si>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</si>
  <si>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</si>
  <si>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</si>
  <si>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</si>
  <si>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</si>
  <si>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</si>
  <si>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</si>
  <si>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</si>
  <si>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</si>
  <si>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</si>
  <si>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</si>
  <si>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</si>
  <si>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</si>
  <si>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</si>
  <si>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</si>
  <si>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</si>
  <si>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</si>
  <si>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</si>
  <si>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</si>
  <si>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</si>
  <si>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</si>
  <si>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</si>
  <si>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</si>
  <si>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</si>
  <si>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</si>
  <si>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</si>
  <si>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</si>
  <si>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</si>
  <si>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</si>
  <si>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</si>
  <si>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</si>
  <si>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</si>
  <si>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</si>
  <si>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</si>
  <si>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</si>
  <si>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</si>
  <si>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</si>
  <si>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</si>
  <si>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</si>
  <si>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</si>
  <si>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</si>
  <si>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</si>
  <si>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</si>
  <si>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</si>
  <si>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</si>
  <si>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</si>
  <si>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</si>
  <si>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</si>
  <si>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</si>
  <si>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</si>
  <si>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</si>
  <si>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</si>
  <si>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</si>
  <si>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</si>
  <si>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</si>
  <si>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</si>
  <si>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</si>
  <si>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</si>
  <si>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</si>
  <si>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</si>
  <si>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</si>
  <si>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</si>
  <si>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</si>
  <si>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</si>
  <si>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</si>
  <si>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</si>
  <si>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</si>
  <si>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</si>
  <si>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</si>
  <si>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</si>
  <si>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</si>
  <si>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</si>
  <si>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</si>
  <si>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</si>
  <si>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</si>
  <si>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</si>
  <si>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</si>
  <si>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</si>
  <si>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</si>
  <si>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</si>
  <si>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</si>
  <si>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</si>
  <si>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</si>
  <si>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</si>
  <si>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</si>
  <si>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</si>
  <si>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</si>
  <si>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</si>
  <si>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</si>
  <si>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</si>
  <si>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</si>
  <si>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</si>
  <si>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</si>
  <si>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</si>
  <si>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</si>
  <si>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</si>
  <si>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</si>
  <si>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</si>
  <si>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</si>
  <si>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</si>
  <si>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</si>
  <si>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</si>
  <si>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</si>
  <si>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</si>
  <si>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</si>
  <si>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</si>
  <si>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</si>
  <si>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</si>
  <si>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</si>
  <si>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</si>
  <si>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</si>
  <si>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</si>
  <si>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</si>
  <si>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</si>
  <si>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</si>
  <si>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</si>
  <si>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</si>
  <si>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</si>
  <si>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</si>
  <si>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</si>
  <si>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</si>
  <si>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</si>
  <si>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</si>
  <si>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</si>
  <si>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</si>
  <si>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</si>
  <si>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</si>
  <si>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</si>
  <si>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</si>
  <si>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</si>
  <si>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</si>
  <si>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</si>
  <si>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</si>
  <si>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</si>
  <si>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</si>
  <si>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</si>
  <si>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</si>
  <si>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</si>
  <si>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</si>
  <si>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</si>
  <si>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</si>
  <si>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</si>
  <si>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</si>
  <si>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</si>
  <si>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</si>
  <si>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</si>
  <si>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</si>
  <si>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</si>
  <si>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</si>
  <si>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</si>
  <si>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</si>
  <si>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</si>
  <si>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</si>
  <si>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</si>
  <si>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</si>
  <si>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</si>
  <si>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</si>
  <si>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</si>
  <si>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</si>
  <si>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</si>
  <si>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</si>
  <si>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</si>
  <si>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</si>
  <si>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</si>
  <si>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</si>
  <si>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</si>
  <si>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</si>
  <si>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</si>
  <si>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</si>
  <si>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</si>
  <si>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</si>
  <si>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</si>
  <si>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</si>
  <si>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</si>
  <si>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</si>
  <si>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</si>
  <si>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</si>
  <si>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</si>
  <si>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</si>
  <si>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</si>
  <si>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</si>
  <si>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</si>
  <si>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</si>
  <si>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</si>
  <si>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</si>
  <si>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</si>
  <si>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</si>
  <si>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</si>
  <si>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</si>
  <si>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</si>
  <si>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</si>
  <si>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</si>
  <si>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</si>
  <si>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</si>
  <si>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</si>
  <si>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</si>
  <si>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</si>
  <si>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</si>
  <si>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</si>
  <si>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</si>
  <si>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</si>
  <si>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</si>
  <si>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</si>
  <si>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</si>
  <si>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</si>
  <si>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</si>
  <si>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</si>
  <si>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</si>
  <si>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</si>
  <si>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</si>
  <si>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</si>
  <si>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</si>
  <si>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</si>
  <si>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</si>
  <si>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</si>
  <si>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</si>
  <si>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</si>
  <si>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</si>
  <si>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</si>
  <si>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</si>
  <si>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</si>
  <si>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</si>
  <si>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</si>
  <si>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</si>
  <si>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</si>
  <si>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</si>
  <si>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</si>
  <si>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</si>
  <si>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</si>
  <si>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</si>
  <si>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</si>
  <si>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</si>
  <si>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</si>
  <si>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</si>
  <si>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</si>
  <si>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</si>
  <si>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</si>
  <si>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</si>
  <si>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</si>
  <si>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</si>
  <si>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</si>
  <si>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</si>
  <si>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</si>
  <si>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</si>
  <si>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</si>
  <si>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</si>
  <si>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</si>
  <si>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</si>
  <si>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</si>
  <si>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</si>
  <si>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</si>
  <si>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</si>
  <si>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</si>
  <si>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</si>
  <si>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</si>
  <si>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</si>
  <si>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</si>
  <si>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</si>
  <si>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</si>
  <si>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</si>
  <si>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</si>
  <si>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</si>
  <si>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</si>
  <si>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</si>
  <si>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</si>
  <si>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</si>
  <si>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</si>
  <si>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</si>
  <si>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</si>
  <si>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</si>
  <si>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</si>
  <si>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</si>
  <si>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</si>
  <si>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</si>
  <si>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</si>
  <si>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</si>
  <si>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</si>
  <si>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</si>
  <si>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</si>
  <si>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</si>
  <si>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</si>
  <si>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</si>
  <si>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</si>
  <si>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</si>
  <si>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</si>
  <si>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</si>
  <si>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</si>
  <si>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</si>
  <si>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</si>
  <si>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</si>
  <si>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</si>
  <si>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</si>
  <si>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</si>
  <si>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</si>
  <si>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</si>
  <si>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</si>
  <si>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</si>
  <si>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</si>
  <si>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</si>
  <si>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</si>
  <si>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</si>
  <si>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</si>
  <si>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</si>
  <si>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</si>
  <si>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</si>
  <si>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</si>
  <si>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</si>
  <si>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</si>
  <si>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</si>
  <si>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</si>
  <si>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</si>
  <si>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</si>
  <si>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</si>
  <si>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</si>
  <si>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</si>
  <si>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</si>
  <si>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</si>
  <si>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</si>
  <si>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</si>
  <si>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</si>
  <si>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</si>
  <si>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</si>
  <si>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</si>
  <si>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</si>
  <si>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</si>
  <si>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</si>
  <si>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</si>
  <si>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</si>
  <si>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</si>
  <si>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</si>
  <si>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</si>
  <si>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</si>
  <si>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</si>
  <si>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</si>
  <si>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</si>
  <si>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</si>
  <si>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</si>
  <si>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</si>
  <si>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</si>
  <si>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</si>
  <si>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</si>
  <si>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</si>
  <si>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</si>
  <si>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</si>
  <si>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</si>
  <si>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</si>
  <si>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</si>
  <si>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</si>
  <si>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</si>
  <si>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</si>
  <si>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</si>
  <si>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</si>
  <si>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</si>
  <si>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</si>
  <si>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</si>
  <si>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</si>
  <si>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</si>
  <si>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</si>
  <si>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</si>
  <si>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</si>
  <si>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</si>
  <si>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</si>
  <si>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</si>
  <si>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</si>
  <si>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</si>
  <si>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</si>
  <si>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</si>
  <si>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</si>
  <si>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</si>
  <si>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</si>
  <si>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</si>
  <si>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</si>
  <si>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</si>
  <si>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</si>
  <si>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</si>
  <si>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</si>
  <si>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</si>
  <si>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</si>
  <si>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</si>
  <si>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</si>
  <si>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</si>
  <si>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</si>
  <si>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</si>
  <si>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</si>
  <si>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</si>
  <si>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</si>
  <si>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</si>
  <si>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</si>
  <si>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</si>
  <si>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</si>
  <si>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</si>
  <si>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</si>
  <si>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</si>
  <si>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</si>
  <si>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</si>
  <si>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</si>
  <si>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</si>
  <si>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</si>
  <si>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</si>
  <si>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</si>
  <si>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</si>
  <si>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</si>
  <si>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</si>
  <si>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</si>
  <si>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</si>
  <si>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</si>
  <si>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</si>
  <si>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</si>
  <si>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</si>
  <si>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</si>
  <si>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</si>
  <si>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</si>
  <si>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</si>
  <si>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</si>
  <si>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</si>
  <si>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</si>
  <si>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</si>
  <si>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</si>
  <si>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</si>
  <si>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</si>
  <si>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</si>
  <si>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</si>
  <si>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</si>
  <si>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</si>
  <si>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</si>
  <si>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</si>
  <si>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</si>
  <si>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</si>
  <si>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</si>
  <si>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</si>
  <si>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</si>
  <si>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</si>
  <si>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</si>
  <si>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</si>
  <si>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</si>
  <si>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</si>
  <si>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</si>
  <si>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</si>
  <si>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</si>
  <si>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</si>
  <si>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</si>
  <si>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</si>
  <si>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</si>
  <si>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</si>
  <si>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</si>
  <si>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</si>
  <si>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</si>
  <si>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</si>
  <si>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</si>
  <si>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</si>
  <si>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</si>
  <si>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</si>
  <si>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</si>
  <si>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</si>
  <si>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</si>
  <si>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</si>
  <si>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</si>
  <si>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</si>
  <si>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</si>
  <si>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</si>
  <si>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</si>
  <si>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</si>
  <si>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</si>
  <si>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</si>
  <si>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</si>
  <si>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</si>
  <si>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</si>
  <si>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</si>
  <si>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</si>
  <si>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</si>
  <si>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</si>
  <si>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</si>
  <si>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</si>
  <si>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</si>
  <si>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</si>
  <si>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</si>
  <si>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</si>
  <si>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</si>
  <si>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</si>
  <si>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</si>
  <si>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</si>
  <si>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</si>
  <si>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</si>
  <si>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</si>
  <si>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</si>
  <si>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</si>
  <si>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</si>
  <si>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</si>
  <si>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</si>
  <si>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</si>
  <si>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</si>
  <si>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</si>
  <si>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</si>
  <si>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</si>
  <si>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</si>
  <si>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</si>
  <si>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</si>
  <si>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</si>
  <si>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</si>
  <si>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</si>
  <si>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</si>
  <si>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</si>
  <si>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</si>
  <si>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</si>
  <si>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</si>
  <si>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</si>
  <si>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</si>
  <si>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</si>
  <si>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</si>
  <si>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</si>
  <si>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</si>
  <si>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</si>
  <si>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</si>
  <si>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</si>
  <si>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</si>
  <si>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</si>
  <si>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</si>
  <si>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</si>
  <si>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</si>
  <si>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</si>
  <si>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</si>
  <si>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</si>
  <si>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</si>
  <si>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</si>
  <si>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</si>
  <si>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</si>
  <si>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</si>
  <si>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</si>
  <si>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</si>
  <si>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</si>
  <si>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</si>
  <si>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</si>
  <si>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</si>
  <si>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</si>
  <si>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</si>
  <si>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</si>
  <si>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</si>
  <si>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</si>
  <si>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</si>
  <si>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</si>
  <si>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</si>
  <si>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</si>
  <si>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</si>
  <si>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</si>
  <si>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</si>
  <si>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</si>
  <si>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</si>
  <si>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</si>
  <si>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</si>
  <si>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</si>
  <si>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</si>
  <si>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</si>
  <si>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</si>
  <si>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</si>
  <si>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</si>
  <si>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</si>
  <si>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</si>
  <si>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</si>
  <si>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</si>
  <si>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</si>
  <si>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</si>
  <si>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</si>
  <si>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</si>
  <si>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</si>
  <si>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</si>
  <si>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</si>
  <si>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</si>
  <si>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</si>
  <si>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</si>
  <si>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</si>
  <si>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</si>
  <si>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</si>
  <si>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</si>
  <si>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</si>
  <si>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</si>
  <si>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</si>
  <si>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</si>
  <si>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</si>
  <si>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</si>
  <si>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</si>
  <si>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</si>
  <si>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</si>
  <si>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</si>
  <si>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</si>
  <si>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</si>
  <si>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</si>
  <si>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</si>
  <si>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</si>
  <si>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</si>
  <si>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</si>
  <si>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</si>
  <si>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</si>
  <si>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</si>
  <si>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</si>
  <si>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</si>
  <si>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</si>
  <si>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</si>
  <si>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</si>
  <si>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</si>
  <si>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</si>
  <si>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</si>
  <si>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</si>
  <si>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</si>
  <si>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</si>
  <si>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</si>
  <si>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</si>
  <si>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</si>
  <si>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</si>
  <si>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</si>
  <si>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</si>
  <si>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</si>
  <si>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</si>
  <si>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</si>
  <si>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</si>
  <si>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</si>
  <si>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</si>
  <si>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</si>
  <si>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</si>
  <si>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</si>
  <si>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</si>
  <si>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</si>
  <si>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</si>
  <si>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</si>
  <si>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</si>
  <si>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</si>
  <si>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</si>
  <si>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</si>
  <si>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</si>
  <si>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</si>
  <si>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</si>
  <si>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</si>
  <si>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</si>
  <si>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</si>
  <si>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</si>
  <si>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</si>
  <si>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</si>
  <si>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</si>
  <si>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</si>
  <si>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</si>
  <si>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</si>
  <si>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</si>
  <si>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</si>
  <si>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</si>
  <si>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</si>
  <si>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</si>
  <si>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</si>
  <si>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</si>
  <si>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</si>
  <si>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</si>
  <si>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</si>
  <si>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</si>
  <si>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</si>
  <si>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</si>
  <si>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</si>
  <si>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</si>
  <si>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</si>
  <si>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</si>
  <si>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</si>
  <si>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</si>
  <si>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</si>
  <si>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</si>
  <si>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</si>
  <si>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</si>
  <si>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</si>
  <si>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</si>
  <si>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</si>
  <si>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</si>
  <si>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</si>
  <si>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</si>
  <si>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</si>
  <si>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</si>
  <si>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</si>
  <si>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</si>
  <si>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</si>
  <si>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</si>
  <si>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</si>
  <si>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</si>
  <si>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</si>
  <si>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</si>
  <si>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</si>
  <si>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</si>
  <si>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</si>
  <si>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</si>
  <si>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</si>
  <si>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</si>
  <si>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</si>
  <si>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</si>
  <si>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</si>
  <si>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</si>
  <si>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</si>
  <si>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</si>
  <si>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</si>
  <si>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</si>
  <si>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</si>
  <si>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</si>
  <si>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</si>
  <si>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</si>
  <si>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</si>
  <si>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</si>
  <si>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</si>
  <si>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</si>
  <si>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</si>
  <si>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</si>
  <si>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</si>
  <si>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</si>
  <si>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</si>
  <si>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</si>
  <si>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</si>
  <si>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</si>
  <si>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</si>
  <si>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</si>
  <si>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</si>
  <si>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</si>
  <si>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</si>
  <si>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</si>
  <si>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</si>
  <si>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</si>
  <si>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</si>
  <si>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</si>
  <si>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</si>
  <si>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</si>
  <si>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</si>
  <si>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</si>
  <si>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</si>
  <si>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</si>
  <si>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</si>
  <si>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</si>
  <si>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</si>
  <si>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</si>
  <si>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</si>
  <si>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</si>
  <si>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</si>
  <si>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</si>
  <si>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</si>
  <si>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</si>
  <si>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</si>
  <si>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</si>
  <si>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</si>
  <si>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</si>
  <si>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</si>
  <si>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</si>
  <si>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</si>
  <si>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</si>
  <si>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</si>
  <si>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</si>
  <si>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</si>
  <si>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</si>
  <si>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</si>
  <si>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</si>
  <si>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</si>
  <si>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</si>
  <si>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</si>
  <si>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</si>
  <si>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</si>
  <si>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</si>
  <si>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</si>
  <si>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</si>
  <si>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</si>
  <si>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</si>
  <si>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</si>
  <si>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</si>
  <si>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</si>
  <si>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</si>
  <si>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</si>
  <si>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</si>
  <si>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</si>
  <si>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</si>
  <si>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</si>
  <si>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</si>
  <si>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</si>
  <si>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</si>
  <si>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</si>
  <si>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</si>
  <si>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</si>
  <si>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</si>
  <si>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</si>
  <si>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</si>
  <si>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</si>
  <si>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</si>
  <si>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</si>
  <si>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</si>
  <si>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</si>
  <si>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</si>
  <si>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</si>
  <si>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</si>
  <si>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</si>
  <si>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</si>
  <si>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</si>
  <si>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</si>
  <si>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</si>
  <si>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</si>
  <si>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</si>
  <si>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</si>
  <si>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</si>
  <si>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</si>
  <si>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</si>
  <si>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</si>
  <si>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</si>
  <si>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</si>
  <si>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</si>
  <si>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</si>
  <si>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</si>
  <si>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</si>
  <si>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</si>
  <si>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</si>
  <si>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</si>
  <si>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</si>
  <si>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</si>
  <si>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</si>
  <si>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</si>
  <si>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</si>
  <si>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</si>
  <si>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</si>
  <si>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</si>
  <si>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</si>
  <si>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</si>
  <si>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</si>
  <si>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</si>
  <si>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</si>
  <si>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</si>
  <si>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</si>
  <si>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</si>
  <si>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</si>
  <si>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</si>
  <si>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</si>
  <si>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</si>
  <si>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</si>
  <si>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</si>
  <si>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</si>
  <si>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</si>
  <si>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</si>
  <si>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</si>
  <si>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</si>
  <si>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</si>
  <si>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</si>
  <si>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</si>
  <si>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</si>
  <si>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</si>
  <si>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</si>
  <si>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</si>
  <si>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</si>
  <si>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</si>
  <si>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</si>
  <si>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</si>
  <si>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</si>
  <si>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</si>
  <si>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</si>
  <si>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</si>
  <si>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</si>
  <si>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</si>
  <si>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</si>
  <si>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</si>
  <si>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</si>
  <si>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</si>
  <si>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</si>
  <si>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</si>
  <si>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</si>
  <si>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</si>
  <si>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</si>
  <si>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</si>
  <si>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</si>
  <si>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</si>
  <si>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</si>
  <si>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</si>
  <si>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</si>
  <si>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</si>
  <si>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</si>
  <si>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</si>
  <si>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</si>
  <si>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</si>
  <si>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</si>
  <si>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</si>
  <si>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</si>
  <si>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</si>
  <si>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</si>
  <si>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</si>
  <si>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</si>
  <si>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</si>
  <si>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</si>
  <si>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</si>
  <si>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</si>
  <si>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</si>
  <si>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</si>
  <si>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</si>
  <si>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</si>
  <si>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</si>
  <si>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</si>
  <si>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</si>
  <si>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</si>
  <si>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</si>
  <si>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</si>
  <si>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</si>
  <si>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</si>
  <si>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</si>
  <si>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</si>
  <si>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</si>
  <si>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</si>
  <si>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</si>
  <si>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</si>
  <si>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</si>
  <si>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</si>
  <si>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</si>
  <si>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</si>
  <si>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</si>
  <si>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</si>
  <si>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</si>
  <si>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</si>
  <si>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</si>
  <si>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</si>
  <si>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</si>
  <si>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</si>
  <si>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</si>
  <si>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</si>
  <si>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</si>
  <si>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</si>
  <si>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</si>
  <si>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</si>
  <si>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</si>
  <si>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</si>
  <si>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</si>
  <si>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</si>
  <si>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</si>
  <si>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</si>
  <si>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</si>
  <si>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</si>
  <si>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</si>
  <si>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</si>
  <si>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</si>
  <si>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</si>
  <si>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</si>
  <si>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</si>
  <si>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</si>
  <si>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</si>
  <si>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</si>
  <si>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</si>
  <si>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</si>
  <si>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</si>
  <si>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</si>
  <si>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</si>
  <si>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</si>
  <si>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</si>
  <si>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</si>
  <si>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</si>
  <si>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</si>
  <si>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</si>
  <si>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</si>
  <si>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</si>
  <si>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</si>
  <si>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</si>
  <si>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</si>
  <si>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</si>
  <si>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</si>
  <si>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</si>
  <si>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</si>
  <si>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</si>
  <si>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</si>
  <si>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</si>
  <si>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</si>
  <si>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</si>
  <si>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</si>
  <si>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</si>
  <si>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</si>
  <si>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</si>
  <si>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</si>
  <si>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</si>
  <si>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</si>
  <si>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</si>
  <si>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</si>
  <si>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</si>
  <si>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</si>
  <si>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</si>
  <si>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</si>
  <si>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</si>
  <si>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</si>
  <si>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</si>
  <si>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</si>
  <si>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</si>
  <si>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</si>
  <si>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</si>
  <si>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</si>
  <si>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</si>
  <si>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</si>
  <si>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</si>
  <si>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</si>
  <si>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</si>
  <si>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</si>
  <si>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</si>
  <si>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</si>
  <si>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</si>
  <si>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</si>
  <si>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</si>
  <si>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</si>
  <si>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</si>
  <si>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</si>
  <si>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</si>
  <si>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</si>
  <si>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</si>
  <si>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</si>
  <si>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</si>
  <si>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</si>
  <si>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</si>
  <si>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</si>
  <si>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</si>
  <si>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</si>
  <si>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</si>
  <si>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</si>
  <si>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</si>
  <si>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</si>
  <si>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</si>
  <si>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</si>
  <si>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</si>
  <si>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</si>
  <si>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</si>
  <si>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</si>
  <si>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</si>
  <si>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</si>
  <si>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</si>
  <si>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</si>
  <si>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</si>
  <si>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</si>
  <si>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</si>
  <si>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</si>
  <si>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</si>
  <si>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</si>
  <si>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</si>
  <si>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</si>
  <si>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</si>
  <si>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</si>
  <si>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</si>
  <si>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</si>
  <si>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</si>
  <si>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</si>
  <si>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</si>
  <si>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</si>
  <si>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</si>
  <si>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</si>
  <si>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</si>
  <si>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</si>
  <si>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</si>
  <si>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</si>
  <si>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</si>
  <si>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</si>
  <si>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</si>
  <si>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</si>
  <si>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</si>
  <si>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</si>
  <si>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</si>
  <si>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</si>
  <si>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</si>
  <si>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</si>
  <si>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</si>
  <si>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</si>
  <si>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</si>
  <si>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</si>
  <si>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</si>
  <si>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</si>
  <si>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</si>
  <si>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</si>
  <si>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</si>
  <si>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</si>
  <si>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</si>
  <si>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</si>
  <si>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</si>
  <si>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</si>
  <si>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</si>
  <si>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</si>
  <si>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</si>
  <si>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</si>
  <si>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</si>
  <si>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</si>
  <si>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</si>
  <si>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</si>
  <si>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</si>
  <si>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</si>
  <si>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</si>
  <si>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</si>
  <si>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</si>
  <si>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</si>
  <si>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</si>
  <si>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</si>
  <si>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</si>
  <si>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</si>
  <si>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</si>
  <si>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</si>
  <si>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</si>
  <si>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</si>
  <si>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</si>
  <si>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</si>
  <si>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</si>
  <si>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</si>
  <si>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</si>
  <si>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</si>
  <si>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</si>
  <si>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</si>
  <si>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</si>
  <si>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</si>
  <si>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</si>
  <si>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</si>
  <si>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</si>
  <si>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</si>
  <si>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</si>
  <si>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</si>
  <si>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</si>
  <si>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</si>
  <si>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</si>
  <si>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</si>
  <si>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</si>
  <si>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</si>
  <si>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</si>
  <si>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</si>
  <si>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</si>
  <si>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</si>
  <si>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</si>
  <si>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</si>
  <si>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</si>
  <si>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</si>
  <si>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</si>
  <si>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</si>
  <si>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</si>
  <si>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</si>
  <si>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</si>
  <si>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</si>
  <si>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</si>
  <si>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</si>
  <si>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</si>
  <si>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</si>
  <si>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</si>
  <si>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</si>
  <si>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</si>
  <si>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</si>
  <si>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</si>
  <si>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</si>
  <si>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</si>
  <si>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</si>
  <si>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</si>
  <si>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</si>
  <si>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</si>
  <si>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</si>
  <si>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</si>
  <si>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</si>
  <si>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</si>
  <si>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</si>
  <si>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</si>
  <si>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</si>
  <si>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</si>
  <si>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</si>
  <si>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</si>
  <si>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</si>
  <si>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</si>
  <si>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</si>
  <si>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</si>
  <si>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</si>
  <si>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</si>
  <si>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</si>
  <si>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</si>
  <si>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</si>
  <si>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</si>
  <si>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</si>
  <si>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</si>
  <si>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</si>
  <si>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</si>
  <si>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</si>
  <si>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</si>
  <si>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</si>
  <si>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</si>
  <si>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</si>
  <si>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</si>
  <si>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</si>
  <si>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</si>
  <si>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</si>
  <si>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</si>
  <si>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</si>
  <si>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</si>
  <si>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</si>
  <si>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</si>
  <si>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</si>
  <si>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</si>
  <si>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</si>
  <si>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</si>
  <si>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</si>
  <si>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</si>
  <si>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</si>
  <si>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</si>
  <si>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</si>
  <si>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</si>
  <si>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</si>
  <si>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</si>
  <si>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</si>
  <si>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</si>
  <si>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</si>
  <si>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</si>
  <si>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</si>
  <si>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</si>
  <si>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</si>
  <si>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</si>
  <si>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</si>
  <si>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</si>
  <si>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</si>
  <si>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</si>
  <si>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</si>
  <si>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</si>
  <si>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</si>
  <si>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</si>
  <si>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</si>
  <si>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</si>
  <si>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</si>
  <si>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</si>
  <si>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</si>
  <si>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</si>
  <si>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</si>
  <si>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</si>
  <si>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</si>
  <si>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</si>
  <si>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</si>
  <si>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</si>
  <si>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</si>
  <si>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</si>
  <si>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</si>
  <si>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</si>
  <si>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</si>
  <si>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</si>
  <si>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</si>
  <si>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</si>
  <si>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</si>
  <si>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</si>
  <si>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</si>
  <si>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</si>
  <si>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</si>
  <si>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</si>
  <si>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</si>
  <si>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</si>
  <si>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</si>
  <si>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</si>
  <si>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</si>
  <si>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</si>
  <si>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</si>
  <si>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</si>
  <si>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</si>
  <si>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</si>
  <si>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</si>
  <si>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</si>
  <si>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</si>
  <si>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</si>
  <si>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</si>
  <si>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</si>
  <si>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</si>
  <si>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</si>
  <si>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</si>
  <si>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</si>
  <si>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</si>
  <si>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</si>
  <si>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</si>
  <si>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</si>
  <si>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</si>
  <si>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</si>
  <si>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</si>
  <si>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</si>
  <si>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</si>
  <si>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</si>
  <si>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</si>
  <si>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</si>
  <si>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</si>
  <si>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</si>
  <si>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</si>
  <si>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</si>
  <si>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</si>
  <si>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</si>
  <si>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</si>
  <si>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</si>
  <si>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</si>
  <si>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</si>
  <si>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</si>
  <si>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</si>
  <si>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</si>
  <si>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</si>
  <si>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</si>
  <si>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</si>
  <si>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</si>
  <si>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</si>
  <si>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</si>
  <si>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</si>
  <si>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</si>
  <si>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</si>
  <si>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</si>
  <si>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</si>
  <si>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</si>
  <si>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</si>
  <si>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</si>
  <si>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</si>
  <si>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</si>
  <si>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</si>
  <si>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</si>
  <si>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</si>
  <si>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</si>
  <si>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</si>
  <si>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</si>
  <si>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</si>
  <si>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</si>
  <si>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</si>
  <si>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</si>
  <si>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</si>
  <si>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</si>
  <si>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</si>
  <si>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</si>
  <si>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</si>
  <si>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</si>
  <si>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</si>
  <si>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</si>
  <si>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</si>
  <si>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</si>
  <si>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</si>
  <si>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</si>
  <si>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</si>
  <si>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</si>
  <si>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</si>
  <si>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</si>
  <si>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</si>
  <si>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</si>
  <si>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</si>
  <si>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</si>
  <si>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</si>
  <si>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</si>
  <si>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</si>
  <si>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</si>
  <si>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</si>
  <si>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</si>
  <si>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</si>
  <si>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</si>
  <si>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</si>
  <si>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</si>
  <si>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</si>
  <si>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</si>
  <si>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</si>
  <si>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</si>
  <si>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</si>
  <si>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</si>
  <si>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</si>
  <si>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</si>
  <si>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</si>
  <si>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</si>
  <si>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</si>
  <si>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</si>
  <si>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</si>
  <si>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</si>
  <si>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</si>
  <si>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</si>
  <si>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</si>
  <si>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</si>
  <si>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</si>
  <si>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</si>
  <si>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</si>
  <si>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</si>
  <si>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</si>
  <si>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</si>
  <si>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</si>
  <si>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</si>
  <si>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</si>
  <si>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</si>
  <si>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</si>
  <si>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</si>
  <si>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</si>
  <si>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</si>
  <si>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</si>
  <si>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</si>
  <si>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</si>
  <si>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</si>
  <si>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</si>
  <si>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</si>
  <si>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</si>
  <si>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</si>
  <si>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</si>
  <si>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</si>
  <si>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</si>
  <si>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</si>
  <si>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</si>
  <si>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</si>
  <si>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</si>
  <si>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</si>
  <si>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</si>
  <si>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</si>
  <si>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</si>
  <si>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</si>
  <si>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</si>
  <si>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</si>
  <si>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</si>
  <si>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</si>
  <si>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</si>
  <si>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</si>
  <si>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</si>
  <si>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</si>
  <si>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</si>
  <si>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</si>
  <si>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</si>
  <si>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</si>
  <si>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</si>
  <si>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</si>
  <si>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</si>
  <si>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</si>
  <si>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</si>
  <si>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</si>
  <si>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</si>
  <si>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</si>
  <si>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</si>
  <si>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</si>
  <si>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</si>
  <si>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</si>
  <si>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</si>
  <si>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</si>
  <si>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</si>
  <si>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</si>
  <si>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</si>
  <si>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</si>
  <si>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</si>
  <si>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</si>
  <si>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</si>
  <si>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</si>
  <si>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</si>
  <si>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</si>
  <si>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</si>
  <si>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</si>
  <si>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</si>
  <si>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</si>
  <si>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</si>
  <si>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</si>
  <si>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</si>
  <si>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</si>
  <si>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</si>
  <si>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</si>
  <si>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</si>
  <si>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</si>
  <si>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</si>
  <si>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</si>
  <si>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</si>
  <si>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</si>
  <si>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</si>
  <si>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</si>
  <si>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</si>
  <si>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</si>
  <si>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</si>
  <si>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</si>
  <si>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</si>
  <si>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</si>
  <si>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</si>
  <si>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</si>
  <si>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</si>
  <si>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</si>
  <si>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</si>
  <si>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</si>
  <si>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</si>
  <si>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</si>
  <si>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</si>
  <si>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</si>
  <si>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</si>
  <si>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</si>
  <si>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</si>
  <si>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</si>
  <si>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</si>
  <si>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</si>
  <si>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</si>
  <si>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</si>
  <si>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</si>
  <si>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</si>
  <si>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</si>
  <si>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</si>
  <si>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</si>
  <si>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</si>
  <si>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</si>
  <si>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</si>
  <si>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</si>
  <si>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</si>
  <si>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</si>
  <si>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</si>
  <si>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</si>
  <si>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</si>
  <si>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</si>
  <si>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</si>
  <si>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</si>
  <si>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</si>
  <si>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</si>
  <si>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</si>
  <si>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</si>
  <si>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</si>
  <si>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</si>
  <si>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</si>
  <si>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</si>
  <si>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</si>
  <si>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</si>
  <si>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</si>
  <si>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</si>
  <si>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</si>
  <si>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</si>
  <si>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</si>
  <si>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</si>
  <si>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</si>
  <si>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</si>
  <si>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</si>
  <si>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</si>
  <si>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</si>
  <si>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</si>
  <si>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</si>
  <si>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</si>
  <si>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</si>
  <si>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</si>
  <si>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</si>
  <si>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</si>
  <si>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</si>
  <si>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</si>
  <si>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</si>
  <si>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</si>
  <si>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</si>
  <si>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</si>
  <si>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</si>
  <si>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</si>
  <si>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</si>
  <si>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</si>
  <si>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</si>
  <si>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</si>
  <si>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</si>
  <si>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</si>
  <si>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</si>
  <si>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</si>
  <si>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</si>
  <si>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</si>
  <si>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</si>
  <si>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</si>
  <si>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</si>
  <si>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</si>
  <si>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</si>
  <si>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</si>
  <si>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</si>
  <si>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</si>
  <si>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</si>
  <si>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</si>
  <si>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</si>
  <si>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</si>
  <si>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</si>
  <si>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</si>
  <si>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</si>
  <si>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</si>
  <si>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</si>
  <si>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</si>
  <si>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</si>
  <si>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</si>
  <si>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</si>
  <si>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</si>
  <si>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</si>
  <si>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</si>
  <si>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</si>
  <si>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</si>
  <si>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</si>
  <si>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</si>
  <si>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</si>
  <si>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</si>
  <si>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</si>
  <si>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</si>
  <si>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</si>
  <si>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</si>
  <si>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</si>
  <si>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</si>
  <si>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</si>
  <si>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</si>
  <si>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</si>
  <si>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</si>
  <si>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</si>
  <si>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</si>
  <si>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</si>
  <si>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</si>
  <si>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</si>
  <si>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</si>
  <si>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</si>
  <si>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</si>
  <si>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</si>
  <si>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</si>
  <si>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</si>
  <si>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</si>
  <si>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</si>
  <si>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</si>
  <si>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</si>
  <si>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</si>
  <si>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</si>
  <si>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</si>
  <si>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</si>
  <si>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</si>
  <si>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</si>
  <si>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</si>
  <si>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</si>
  <si>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</si>
  <si>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</si>
  <si>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</si>
  <si>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</si>
  <si>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</si>
  <si>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</si>
  <si>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</si>
  <si>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</si>
  <si>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</si>
  <si>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</si>
  <si>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</si>
  <si>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</si>
  <si>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</si>
  <si>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</si>
  <si>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</si>
  <si>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</si>
  <si>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</si>
  <si>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</si>
  <si>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</si>
  <si>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</si>
  <si>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</si>
  <si>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</si>
  <si>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</si>
  <si>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</si>
  <si>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</si>
  <si>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</si>
  <si>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</si>
  <si>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</si>
  <si>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</si>
  <si>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</si>
  <si>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</si>
  <si>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</si>
  <si>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</si>
  <si>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</si>
  <si>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</si>
  <si>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</si>
  <si>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</si>
  <si>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</si>
  <si>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</si>
  <si>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</si>
  <si>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</si>
  <si>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</si>
  <si>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</si>
  <si>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</si>
  <si>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</si>
  <si>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</si>
  <si>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</si>
  <si>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</si>
  <si>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</si>
  <si>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</si>
  <si>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</si>
  <si>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</si>
  <si>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</si>
  <si>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</si>
  <si>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</si>
  <si>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</si>
  <si>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</si>
  <si>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</si>
  <si>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</si>
  <si>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</si>
  <si>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</si>
  <si>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</si>
  <si>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</si>
  <si>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</si>
  <si>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</si>
  <si>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</si>
  <si>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</si>
  <si>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</si>
  <si>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</si>
  <si>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</si>
  <si>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</si>
  <si>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</si>
  <si>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</si>
  <si>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</si>
  <si>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</si>
  <si>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</si>
  <si>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</si>
  <si>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</si>
  <si>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</si>
  <si>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</si>
  <si>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</si>
  <si>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</si>
  <si>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</si>
  <si>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</si>
  <si>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</si>
  <si>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</si>
  <si>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</si>
  <si>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</si>
  <si>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</si>
  <si>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</si>
  <si>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</si>
  <si>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</si>
  <si>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</si>
  <si>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</si>
  <si>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</si>
  <si>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</si>
  <si>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</si>
  <si>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</si>
  <si>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</si>
  <si>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</si>
  <si>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</si>
  <si>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</si>
  <si>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</si>
  <si>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</si>
  <si>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</si>
  <si>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</si>
  <si>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</si>
  <si>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</si>
  <si>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</si>
  <si>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</si>
  <si>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</si>
  <si>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</si>
  <si>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</si>
  <si>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</si>
  <si>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</si>
  <si>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</si>
  <si>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</si>
  <si>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</si>
  <si>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</si>
  <si>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</si>
  <si>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</si>
  <si>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</si>
  <si>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</si>
  <si>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</si>
  <si>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</si>
  <si>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</si>
  <si>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</si>
  <si>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</si>
  <si>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</si>
  <si>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</si>
  <si>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</si>
  <si>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</si>
  <si>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</si>
  <si>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</si>
  <si>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</si>
  <si>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</si>
  <si>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</si>
  <si>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</si>
  <si>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</si>
  <si>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</si>
  <si>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</si>
  <si>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</si>
  <si>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</si>
  <si>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</si>
  <si>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</si>
  <si>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</si>
  <si>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</si>
  <si>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</si>
  <si>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</si>
  <si>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</si>
  <si>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</si>
  <si>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</si>
  <si>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</si>
  <si>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</si>
  <si>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</si>
  <si>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</si>
  <si>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</si>
  <si>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</si>
  <si>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</si>
  <si>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</si>
  <si>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</si>
  <si>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</si>
  <si>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</si>
  <si>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</si>
  <si>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</si>
  <si>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</si>
  <si>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</si>
  <si>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</si>
  <si>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</si>
  <si>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</si>
  <si>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</si>
  <si>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</si>
  <si>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</si>
  <si>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</si>
  <si>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</si>
  <si>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</si>
  <si>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</si>
  <si>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</si>
  <si>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</si>
  <si>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</si>
  <si>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</si>
  <si>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</si>
  <si>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</si>
  <si>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</si>
  <si>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</si>
  <si>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</si>
  <si>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</si>
  <si>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</si>
  <si>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</si>
  <si>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</si>
  <si>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</si>
  <si>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</si>
  <si>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</si>
  <si>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</si>
  <si>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</si>
  <si>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</si>
  <si>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</si>
  <si>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</si>
  <si>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</si>
  <si>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</si>
  <si>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</si>
  <si>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</si>
  <si>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</si>
  <si>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</si>
  <si>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</si>
  <si>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</si>
  <si>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</si>
  <si>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</si>
  <si>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</si>
  <si>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</si>
  <si>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</si>
  <si>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</si>
  <si>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</si>
  <si>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</si>
  <si>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</si>
  <si>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</si>
  <si>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</si>
  <si>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</si>
  <si>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</si>
  <si>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</si>
  <si>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</si>
  <si>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</si>
  <si>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</si>
  <si>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</si>
  <si>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</si>
  <si>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</si>
  <si>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</si>
  <si>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</si>
  <si>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</si>
  <si>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</si>
  <si>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</si>
  <si>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</si>
  <si>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</si>
  <si>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</si>
  <si>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</si>
  <si>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</si>
  <si>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</si>
  <si>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</si>
  <si>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</si>
  <si>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</si>
  <si>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</si>
  <si>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</si>
  <si>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</si>
  <si>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</si>
  <si>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</si>
  <si>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</si>
  <si>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</si>
  <si>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</si>
  <si>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</si>
  <si>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</si>
  <si>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</si>
  <si>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</si>
  <si>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</si>
  <si>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</si>
  <si>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</si>
  <si>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</si>
  <si>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</si>
  <si>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</si>
  <si>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</si>
  <si>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</si>
  <si>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</si>
  <si>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</si>
  <si>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</si>
  <si>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</si>
  <si>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</si>
  <si>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</si>
  <si>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</si>
  <si>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</si>
  <si>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</si>
  <si>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</si>
  <si>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</si>
  <si>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</si>
  <si>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</si>
  <si>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</si>
  <si>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</si>
  <si>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</si>
  <si>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</si>
  <si>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</si>
  <si>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</si>
  <si>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</si>
  <si>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</si>
  <si>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</si>
  <si>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</si>
  <si>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</si>
  <si>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</si>
  <si>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</si>
  <si>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</si>
  <si>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</si>
  <si>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</si>
  <si>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</si>
  <si>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</si>
  <si>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</si>
  <si>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</si>
  <si>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</si>
  <si>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</si>
  <si>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</si>
  <si>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</si>
  <si>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</si>
  <si>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</si>
  <si>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</si>
  <si>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</si>
  <si>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</si>
  <si>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</si>
  <si>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</si>
  <si>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</si>
  <si>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</si>
  <si>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</si>
  <si>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</si>
  <si>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</si>
  <si>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</si>
  <si>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</si>
  <si>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</si>
  <si>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</si>
  <si>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</si>
  <si>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</si>
  <si>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</si>
  <si>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</si>
  <si>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</si>
  <si>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</si>
  <si>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</si>
  <si>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</si>
  <si>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</si>
  <si>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</si>
  <si>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</si>
  <si>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</si>
  <si>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</si>
  <si>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</si>
  <si>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</si>
  <si>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</si>
  <si>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</si>
  <si>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</si>
  <si>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</si>
  <si>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</si>
  <si>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</si>
  <si>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</si>
  <si>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</si>
  <si>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</si>
  <si>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</si>
  <si>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</si>
  <si>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</si>
  <si>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</si>
  <si>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</si>
  <si>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</si>
  <si>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</si>
  <si>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</si>
  <si>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</si>
  <si>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</si>
  <si>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</si>
  <si>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</si>
  <si>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</si>
  <si>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</si>
  <si>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</si>
  <si>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</si>
  <si>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</si>
  <si>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</si>
  <si>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</si>
  <si>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</si>
  <si>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</si>
  <si>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</si>
  <si>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</si>
  <si>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</si>
  <si>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</si>
  <si>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</si>
  <si>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</si>
  <si>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</si>
  <si>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</si>
  <si>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</si>
  <si>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</si>
  <si>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</si>
  <si>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</si>
  <si>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</si>
  <si>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</si>
  <si>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</si>
  <si>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</si>
  <si>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</si>
  <si>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</si>
  <si>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</si>
  <si>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</si>
  <si>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</si>
  <si>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</si>
  <si>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</si>
  <si>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</si>
  <si>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</si>
  <si>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</si>
  <si>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</si>
  <si>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</si>
  <si>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</si>
  <si>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</si>
  <si>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</si>
  <si>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</si>
  <si>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</si>
  <si>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</si>
  <si>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</si>
  <si>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</si>
  <si>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</si>
  <si>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</si>
  <si>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</si>
  <si>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</si>
  <si>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</si>
  <si>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</si>
  <si>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</si>
  <si>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</si>
  <si>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</si>
  <si>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</si>
  <si>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</si>
  <si>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</si>
  <si>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</si>
  <si>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</si>
  <si>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</si>
  <si>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</si>
  <si>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</si>
  <si>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</si>
  <si>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</si>
  <si>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</si>
  <si>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</si>
  <si>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</si>
  <si>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</si>
  <si>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</si>
  <si>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</si>
  <si>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</si>
  <si>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</si>
  <si>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</si>
  <si>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</si>
  <si>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</si>
  <si>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</si>
  <si>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</si>
  <si>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</si>
  <si>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</si>
  <si>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</si>
  <si>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</si>
  <si>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</si>
  <si>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</si>
  <si>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</si>
  <si>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</si>
  <si>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</si>
  <si>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</si>
  <si>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</si>
  <si>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</si>
  <si>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</si>
  <si>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</si>
  <si>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</si>
  <si>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</si>
  <si>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</si>
  <si>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</si>
  <si>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</si>
  <si>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</si>
  <si>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</si>
  <si>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</si>
  <si>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</si>
  <si>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</si>
  <si>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</si>
  <si>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</si>
  <si>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</si>
  <si>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</si>
  <si>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</si>
  <si>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</si>
  <si>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</si>
  <si>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</si>
  <si>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</si>
  <si>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</si>
  <si>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</si>
  <si>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</si>
  <si>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</si>
  <si>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</si>
  <si>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</si>
  <si>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</si>
  <si>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</si>
  <si>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</si>
  <si>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</si>
  <si>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</si>
  <si>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</si>
  <si>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</si>
  <si>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</si>
  <si>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</si>
  <si>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</si>
  <si>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</si>
  <si>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</si>
  <si>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</si>
  <si>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</si>
  <si>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</si>
  <si>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</si>
  <si>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</si>
  <si>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</si>
  <si>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</si>
  <si>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</si>
  <si>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</si>
  <si>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</si>
  <si>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</si>
  <si>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</si>
  <si>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</si>
  <si>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</si>
  <si>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</si>
  <si>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</si>
  <si>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</si>
  <si>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</si>
  <si>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</si>
  <si>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</si>
  <si>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</si>
  <si>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</si>
  <si>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</si>
  <si>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</si>
  <si>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</si>
  <si>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</si>
  <si>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</si>
  <si>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</si>
  <si>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</si>
  <si>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</si>
  <si>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</si>
  <si>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</si>
  <si>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</si>
  <si>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</si>
  <si>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</si>
  <si>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</si>
  <si>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</si>
  <si>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</si>
  <si>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</si>
  <si>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</si>
  <si>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</si>
  <si>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</si>
  <si>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</si>
  <si>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</si>
  <si>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</si>
  <si>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</si>
  <si>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</si>
  <si>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</si>
  <si>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</si>
  <si>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</si>
  <si>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</si>
  <si>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</si>
  <si>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</si>
  <si>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</si>
  <si>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</si>
  <si>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</si>
  <si>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</si>
  <si>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</si>
  <si>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</si>
  <si>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</si>
  <si>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</si>
  <si>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</si>
  <si>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</si>
  <si>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</si>
  <si>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</si>
  <si>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</si>
  <si>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</si>
  <si>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</si>
  <si>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</si>
  <si>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</si>
  <si>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</si>
  <si>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</si>
  <si>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</si>
  <si>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</si>
  <si>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</si>
  <si>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</si>
  <si>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</si>
  <si>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</si>
  <si>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</si>
  <si>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</si>
  <si>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</si>
  <si>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</si>
  <si>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</si>
  <si>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</si>
  <si>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</si>
  <si>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</si>
  <si>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</si>
  <si>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</si>
  <si>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</si>
  <si>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</si>
  <si>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</si>
  <si>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</si>
  <si>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</si>
  <si>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</si>
  <si>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</si>
  <si>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</si>
  <si>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</si>
  <si>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</si>
  <si>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</si>
  <si>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</si>
  <si>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</si>
  <si>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</si>
  <si>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</si>
  <si>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</si>
  <si>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</si>
  <si>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</si>
  <si>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</si>
  <si>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</si>
  <si>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</si>
  <si>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</si>
  <si>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</si>
  <si>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</si>
  <si>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</si>
  <si>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</si>
  <si>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</si>
  <si>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</si>
  <si>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</si>
  <si>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</si>
  <si>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</si>
  <si>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</si>
  <si>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</si>
  <si>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</si>
  <si>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</si>
  <si>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</si>
  <si>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</si>
  <si>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</si>
  <si>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</si>
  <si>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</si>
  <si>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</si>
  <si>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</si>
  <si>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</si>
  <si>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</si>
  <si>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</si>
  <si>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</si>
  <si>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</si>
  <si>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</si>
  <si>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</si>
  <si>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</si>
  <si>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</si>
  <si>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</si>
  <si>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</si>
  <si>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</si>
  <si>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</si>
  <si>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</si>
  <si>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</si>
  <si>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</si>
  <si>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</si>
  <si>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</si>
  <si>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</si>
  <si>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</si>
  <si>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</si>
  <si>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</si>
  <si>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</si>
  <si>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</si>
  <si>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</si>
  <si>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</si>
  <si>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</si>
  <si>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</si>
  <si>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</si>
  <si>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</si>
  <si>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</si>
  <si>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</si>
  <si>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</si>
  <si>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</si>
  <si>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</si>
  <si>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</si>
  <si>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</si>
  <si>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</si>
  <si>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</si>
  <si>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</si>
  <si>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</si>
  <si>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</si>
  <si>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</si>
  <si>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</si>
  <si>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</si>
  <si>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</si>
  <si>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</si>
  <si>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</si>
  <si>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</si>
  <si>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</si>
  <si>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</si>
  <si>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</si>
  <si>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</si>
  <si>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</si>
  <si>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</si>
  <si>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</si>
  <si>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</si>
  <si>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</si>
  <si>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</si>
  <si>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</si>
  <si>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</si>
  <si>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</si>
  <si>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</si>
  <si>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</si>
  <si>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</si>
  <si>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</si>
  <si>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</si>
  <si>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</si>
  <si>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</si>
  <si>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</si>
  <si>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</si>
  <si>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</si>
  <si>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</si>
  <si>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</si>
  <si>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</si>
  <si>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</si>
  <si>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</si>
  <si>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</si>
  <si>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</si>
  <si>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</si>
  <si>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</si>
  <si>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</si>
  <si>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</si>
  <si>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</si>
  <si>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</si>
  <si>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</si>
  <si>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</si>
  <si>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</si>
  <si>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</si>
  <si>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</si>
  <si>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</si>
  <si>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</si>
  <si>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</si>
  <si>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</si>
  <si>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</si>
  <si>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</si>
  <si>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</si>
  <si>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</si>
  <si>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</si>
  <si>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</si>
  <si>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</si>
  <si>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</si>
  <si>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</si>
  <si>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</si>
  <si>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</si>
  <si>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</si>
  <si>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</si>
  <si>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</si>
  <si>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</si>
  <si>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</si>
  <si>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</si>
  <si>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</si>
  <si>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</si>
  <si>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</si>
  <si>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</si>
  <si>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</si>
  <si>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</si>
  <si>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</si>
  <si>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</si>
  <si>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</si>
  <si>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</si>
  <si>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</si>
  <si>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</si>
  <si>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</si>
  <si>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</si>
  <si>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</si>
  <si>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</si>
  <si>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</si>
  <si>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</si>
  <si>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</si>
  <si>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</si>
  <si>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</si>
  <si>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</si>
  <si>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</si>
  <si>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</si>
  <si>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</si>
  <si>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</si>
  <si>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</si>
  <si>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</si>
  <si>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</si>
  <si>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</si>
  <si>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</si>
  <si>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</si>
  <si>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</si>
  <si>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</si>
  <si>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</si>
  <si>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</si>
  <si>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</si>
  <si>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</si>
  <si>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</si>
  <si>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</si>
  <si>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</si>
  <si>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</si>
  <si>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</si>
  <si>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</si>
  <si>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</si>
  <si>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</si>
  <si>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</si>
  <si>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</si>
  <si>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</si>
  <si>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</si>
  <si>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</si>
  <si>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</si>
  <si>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</si>
  <si>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</si>
  <si>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</si>
  <si>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</si>
  <si>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</si>
  <si>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</si>
  <si>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</si>
  <si>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</si>
  <si>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</si>
  <si>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</si>
  <si>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</si>
  <si>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</si>
  <si>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</si>
  <si>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</si>
  <si>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</si>
  <si>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</si>
  <si>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</si>
  <si>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</si>
  <si>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</si>
  <si>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</si>
  <si>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</si>
  <si>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</si>
  <si>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</si>
  <si>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</si>
  <si>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</si>
  <si>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</si>
  <si>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</si>
  <si>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</si>
  <si>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</si>
  <si>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</si>
  <si>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</si>
  <si>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</si>
  <si>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</si>
  <si>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</si>
  <si>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</si>
  <si>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</si>
  <si>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</si>
  <si>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</si>
  <si>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</si>
  <si>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</si>
  <si>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</si>
  <si>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</si>
  <si>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</si>
  <si>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</si>
  <si>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</si>
  <si>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</si>
  <si>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</si>
  <si>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</si>
  <si>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</si>
  <si>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</si>
  <si>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</si>
  <si>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</si>
  <si>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</si>
  <si>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</si>
  <si>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</si>
  <si>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</si>
  <si>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</si>
  <si>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</si>
  <si>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</si>
  <si>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</si>
  <si>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</si>
  <si>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</si>
  <si>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</si>
  <si>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</si>
  <si>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</si>
  <si>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</si>
  <si>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</si>
  <si>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</si>
  <si>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</si>
  <si>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</si>
  <si>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</si>
  <si>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</si>
  <si>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</si>
  <si>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</si>
  <si>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</si>
  <si>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</si>
  <si>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</si>
  <si>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</si>
  <si>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</si>
  <si>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</si>
  <si>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</si>
  <si>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</si>
  <si>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</si>
  <si>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</si>
  <si>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</si>
  <si>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</si>
  <si>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</si>
  <si>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</si>
  <si>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</si>
  <si>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</si>
  <si>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</si>
  <si>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</si>
  <si>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</si>
  <si>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</si>
  <si>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</si>
  <si>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</si>
  <si>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</si>
  <si>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</si>
  <si>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</si>
  <si>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</si>
  <si>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</si>
  <si>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</si>
  <si>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</si>
  <si>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</si>
  <si>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</si>
  <si>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</si>
  <si>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</si>
  <si>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</si>
  <si>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</si>
  <si>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</si>
  <si>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</si>
  <si>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</si>
  <si>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</si>
  <si>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</si>
  <si>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</si>
  <si>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</si>
  <si>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</si>
  <si>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</si>
  <si>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</si>
  <si>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</si>
  <si>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</si>
  <si>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</si>
  <si>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</si>
  <si>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</si>
  <si>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</si>
  <si>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</si>
  <si>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</si>
  <si>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</si>
  <si>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</si>
  <si>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</si>
  <si>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</si>
  <si>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</si>
  <si>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</si>
  <si>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</si>
  <si>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</si>
  <si>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</si>
  <si>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</si>
  <si>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</si>
  <si>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</si>
  <si>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</si>
  <si>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</si>
  <si>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</si>
  <si>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</si>
  <si>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</si>
  <si>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</si>
  <si>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</si>
  <si>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</si>
  <si>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</si>
  <si>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</si>
  <si>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</si>
  <si>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</si>
  <si>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</si>
  <si>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</si>
  <si>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</si>
  <si>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</si>
  <si>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</si>
  <si>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</si>
  <si>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</si>
  <si>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</si>
  <si>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</si>
  <si>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</si>
  <si>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</si>
  <si>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</si>
  <si>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</si>
  <si>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</si>
  <si>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</si>
  <si>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</si>
  <si>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</si>
  <si>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</si>
  <si>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</si>
  <si>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</si>
  <si>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</si>
  <si>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</si>
  <si>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</si>
  <si>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</si>
  <si>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</si>
  <si>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</si>
  <si>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</si>
  <si>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</si>
  <si>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</si>
  <si>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</si>
  <si>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</si>
  <si>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</si>
  <si>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</si>
  <si>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</si>
  <si>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</si>
  <si>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</si>
  <si>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</si>
  <si>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</si>
  <si>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</si>
  <si>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</si>
  <si>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</si>
  <si>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</si>
  <si>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</si>
  <si>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</si>
  <si>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</si>
  <si>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</si>
  <si>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</si>
  <si>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</si>
  <si>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</si>
  <si>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</si>
  <si>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</si>
  <si>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</si>
  <si>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</si>
  <si>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</si>
  <si>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</si>
  <si>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</si>
  <si>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</si>
  <si>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</si>
  <si>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</si>
  <si>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</si>
  <si>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</si>
  <si>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</si>
  <si>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</si>
  <si>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</si>
  <si>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</si>
  <si>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</si>
  <si>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</si>
  <si>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</si>
  <si>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</si>
  <si>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</si>
  <si>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</si>
  <si>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</si>
  <si>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</si>
  <si>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</si>
  <si>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</si>
  <si>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</si>
  <si>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</si>
  <si>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</si>
  <si>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</si>
  <si>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</si>
  <si>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</si>
  <si>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</si>
  <si>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</si>
  <si>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</si>
  <si>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</si>
  <si>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</si>
  <si>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</si>
  <si>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</si>
  <si>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</si>
  <si>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</si>
  <si>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</si>
  <si>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</si>
  <si>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</si>
  <si>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</si>
  <si>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</si>
  <si>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</si>
  <si>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</si>
  <si>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</si>
  <si>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</si>
  <si>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</si>
  <si>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</si>
  <si>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</si>
  <si>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</si>
  <si>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</si>
  <si>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</si>
  <si>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</si>
  <si>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</si>
  <si>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</si>
  <si>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</si>
  <si>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</si>
  <si>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</si>
  <si>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</si>
  <si>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</si>
  <si>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</si>
  <si>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</si>
  <si>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</si>
  <si>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</si>
  <si>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</si>
  <si>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</si>
  <si>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</si>
  <si>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</si>
  <si>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</si>
  <si>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</si>
  <si>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</si>
  <si>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</si>
  <si>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</si>
  <si>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</si>
  <si>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</si>
  <si>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</si>
  <si>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</si>
  <si>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</si>
  <si>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</si>
  <si>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</si>
  <si>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</si>
  <si>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</si>
  <si>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</si>
  <si>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</si>
  <si>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</si>
  <si>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</si>
  <si>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</si>
  <si>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</si>
  <si>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</si>
  <si>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</si>
  <si>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</si>
  <si>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</si>
  <si>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</si>
  <si>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</si>
  <si>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</si>
  <si>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</si>
  <si>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</si>
  <si>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</si>
  <si>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</si>
  <si>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</si>
  <si>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</si>
  <si>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</si>
  <si>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</si>
  <si>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</si>
  <si>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</si>
  <si>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</si>
  <si>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</si>
  <si>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</si>
  <si>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</si>
  <si>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</si>
  <si>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</si>
  <si>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</si>
  <si>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</si>
  <si>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</si>
  <si>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</si>
  <si>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</si>
  <si>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</si>
  <si>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</si>
  <si>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</si>
  <si>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</si>
  <si>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</si>
  <si>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</si>
  <si>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</si>
  <si>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</si>
  <si>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</si>
  <si>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</si>
  <si>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</si>
  <si>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</si>
  <si>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</si>
  <si>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</si>
  <si>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</si>
  <si>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</si>
  <si>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</si>
  <si>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</si>
  <si>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</si>
  <si>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</si>
  <si>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</si>
  <si>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</si>
  <si>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</si>
  <si>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</si>
  <si>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</si>
  <si>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</si>
  <si>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</si>
  <si>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</si>
  <si>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</si>
  <si>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</si>
  <si>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</si>
  <si>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</si>
  <si>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</si>
  <si>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</si>
  <si>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</si>
  <si>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</si>
  <si>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</si>
  <si>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</si>
  <si>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</si>
  <si>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</si>
  <si>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</si>
  <si>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</si>
  <si>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</si>
  <si>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</si>
  <si>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</si>
  <si>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</si>
  <si>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</si>
  <si>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</si>
  <si>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</si>
  <si>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</si>
  <si>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</si>
  <si>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</si>
  <si>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</si>
  <si>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</si>
  <si>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</si>
  <si>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</si>
  <si>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</si>
  <si>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</si>
  <si>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</si>
  <si>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</si>
  <si>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</si>
  <si>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</si>
  <si>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</si>
  <si>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</si>
  <si>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</si>
  <si>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</si>
  <si>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</si>
  <si>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</si>
  <si>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</si>
  <si>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</si>
  <si>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</si>
  <si>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</si>
  <si>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</si>
  <si>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</si>
  <si>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</si>
  <si>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</si>
  <si>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</si>
  <si>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</si>
  <si>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</si>
  <si>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</si>
  <si>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</si>
  <si>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</si>
  <si>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</si>
  <si>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</si>
  <si>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</si>
  <si>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</si>
  <si>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</si>
  <si>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</si>
  <si>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</si>
  <si>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</si>
  <si>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</si>
  <si>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</si>
  <si>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</si>
  <si>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</si>
  <si>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</si>
  <si>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</si>
  <si>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</si>
  <si>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</si>
  <si>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</si>
  <si>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</si>
  <si>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</si>
  <si>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</si>
  <si>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</si>
  <si>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</si>
  <si>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</si>
  <si>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</si>
  <si>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</si>
  <si>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</si>
  <si>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</si>
  <si>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</si>
  <si>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</si>
  <si>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</si>
  <si>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</si>
  <si>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</si>
  <si>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</si>
  <si>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</si>
  <si>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</si>
  <si>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</si>
  <si>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</si>
  <si>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</si>
  <si>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</si>
  <si>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</si>
  <si>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</si>
  <si>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</si>
  <si>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</si>
  <si>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</si>
  <si>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</si>
  <si>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</si>
  <si>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</si>
  <si>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</si>
  <si>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</si>
  <si>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</si>
  <si>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</si>
  <si>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</si>
  <si>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</si>
  <si>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</si>
  <si>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</si>
  <si>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</si>
  <si>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</si>
  <si>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</si>
  <si>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</si>
  <si>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</si>
  <si>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</si>
  <si>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</si>
  <si>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</si>
  <si>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</si>
  <si>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</si>
  <si>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</si>
  <si>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</si>
  <si>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</si>
  <si>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</si>
  <si>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</si>
  <si>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</si>
  <si>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</si>
  <si>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</si>
  <si>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</si>
  <si>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</si>
  <si>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</si>
  <si>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</si>
  <si>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</si>
  <si>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</si>
  <si>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</si>
  <si>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</si>
  <si>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</si>
  <si>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</si>
  <si>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</si>
  <si>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</si>
  <si>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</si>
  <si>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</si>
  <si>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</si>
  <si>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</si>
  <si>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</si>
  <si>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</si>
  <si>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</si>
  <si>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</si>
  <si>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</si>
  <si>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</si>
  <si>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</si>
  <si>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</si>
  <si>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</si>
  <si>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</si>
  <si>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</si>
  <si>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</si>
  <si>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</si>
  <si>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</si>
  <si>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</si>
  <si>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</si>
  <si>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</si>
  <si>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</si>
  <si>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</si>
  <si>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</si>
  <si>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</si>
  <si>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</si>
  <si>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</si>
  <si>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</si>
  <si>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</si>
  <si>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</si>
  <si>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</si>
  <si>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</si>
  <si>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</si>
  <si>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</si>
  <si>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</si>
  <si>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</si>
  <si>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</si>
  <si>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</si>
  <si>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</si>
  <si>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</si>
  <si>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</si>
  <si>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</si>
  <si>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</si>
  <si>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</si>
  <si>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</si>
  <si>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</si>
  <si>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</si>
  <si>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</si>
  <si>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</si>
  <si>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</si>
  <si>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</si>
  <si>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</si>
  <si>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</si>
  <si>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</si>
  <si>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</si>
  <si>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</si>
  <si>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</si>
  <si>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</si>
  <si>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</si>
  <si>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</si>
  <si>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</si>
  <si>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</si>
  <si>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</si>
  <si>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</si>
  <si>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</si>
  <si>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</si>
  <si>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</si>
  <si>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</si>
  <si>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</si>
  <si>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</si>
  <si>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</si>
  <si>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</si>
  <si>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</si>
  <si>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</si>
  <si>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</si>
  <si>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</si>
  <si>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</si>
  <si>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</si>
  <si>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</si>
  <si>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</si>
  <si>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</si>
  <si>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</si>
  <si>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</si>
  <si>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</si>
  <si>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</si>
  <si>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</si>
  <si>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</si>
  <si>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</si>
  <si>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</si>
  <si>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</si>
  <si>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</si>
  <si>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</si>
  <si>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</si>
  <si>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</si>
  <si>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</si>
  <si>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</si>
  <si>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</si>
  <si>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</si>
  <si>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</si>
  <si>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</si>
  <si>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</si>
  <si>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</si>
  <si>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</si>
  <si>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</si>
  <si>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</si>
  <si>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</si>
  <si>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</si>
  <si>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</si>
  <si>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</si>
  <si>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</si>
  <si>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</si>
  <si>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</si>
  <si>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</si>
  <si>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</si>
  <si>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</si>
  <si>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</si>
  <si>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</si>
  <si>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</si>
  <si>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</si>
  <si>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</si>
  <si>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</si>
  <si>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</si>
  <si>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</si>
  <si>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</si>
  <si>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</si>
  <si>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</si>
  <si>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</si>
  <si>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</si>
  <si>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</si>
  <si>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</si>
  <si>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</si>
  <si>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</si>
  <si>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</si>
  <si>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</si>
  <si>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</si>
  <si>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</si>
  <si>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</si>
  <si>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</si>
  <si>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</si>
  <si>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</si>
  <si>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</si>
  <si>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</si>
  <si>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</si>
  <si>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</si>
  <si>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</si>
  <si>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</si>
  <si>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</si>
  <si>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</si>
  <si>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</si>
  <si>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</si>
  <si>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</si>
  <si>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</si>
  <si>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</si>
  <si>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</si>
  <si>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</si>
  <si>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</si>
  <si>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</si>
  <si>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</si>
  <si>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</si>
  <si>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</si>
  <si>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</si>
  <si>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</si>
  <si>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</si>
  <si>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</si>
  <si>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</si>
  <si>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</si>
  <si>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</si>
  <si>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</si>
  <si>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</si>
  <si>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</si>
  <si>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</si>
  <si>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</si>
  <si>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</si>
  <si>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</si>
  <si>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</si>
  <si>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</si>
  <si>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</si>
  <si>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</si>
  <si>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</si>
  <si>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</si>
  <si>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</si>
  <si>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</si>
  <si>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</si>
  <si>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</si>
  <si>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</si>
  <si>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</si>
  <si>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</si>
  <si>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</si>
  <si>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</si>
  <si>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</si>
  <si>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</si>
  <si>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</si>
  <si>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</si>
  <si>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</si>
  <si>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</si>
  <si>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</si>
  <si>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</si>
  <si>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</si>
  <si>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</si>
  <si>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</si>
  <si>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</si>
  <si>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</si>
  <si>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</si>
  <si>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</si>
  <si>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</si>
  <si>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</si>
  <si>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</si>
  <si>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</si>
  <si>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</si>
  <si>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</si>
  <si>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</si>
  <si>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</si>
  <si>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</si>
  <si>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</si>
  <si>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</si>
  <si>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</si>
  <si>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</si>
  <si>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</si>
  <si>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</si>
  <si>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</si>
  <si>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</si>
  <si>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</si>
  <si>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</si>
  <si>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</si>
  <si>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</si>
  <si>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</si>
  <si>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</si>
  <si>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</si>
  <si>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</si>
  <si>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</si>
  <si>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</si>
  <si>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</si>
  <si>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</si>
  <si>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</si>
  <si>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</si>
  <si>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</si>
  <si>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</si>
  <si>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</si>
  <si>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</si>
  <si>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</si>
  <si>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</si>
  <si>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</si>
  <si>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</si>
  <si>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</si>
  <si>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</si>
  <si>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</si>
  <si>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</si>
  <si>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</si>
  <si>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</si>
  <si>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</si>
  <si>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</si>
  <si>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</si>
  <si>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</si>
  <si>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</si>
  <si>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</si>
  <si>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</si>
  <si>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</si>
  <si>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</si>
  <si>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</si>
  <si>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</si>
  <si>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</si>
  <si>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</si>
  <si>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</si>
  <si>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</si>
  <si>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</si>
  <si>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</si>
  <si>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</si>
  <si>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</si>
  <si>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</si>
  <si>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</si>
  <si>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</si>
  <si>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</si>
  <si>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</si>
  <si>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</si>
  <si>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</si>
  <si>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</si>
  <si>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</si>
  <si>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</si>
  <si>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</si>
  <si>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</si>
  <si>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</si>
  <si>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</si>
  <si>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</si>
  <si>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</si>
  <si>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</si>
  <si>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</si>
  <si>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</si>
  <si>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</si>
  <si>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</si>
  <si>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</si>
  <si>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</si>
  <si>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</si>
  <si>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</si>
  <si>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</si>
  <si>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</si>
  <si>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</si>
  <si>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</si>
  <si>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</si>
  <si>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</si>
  <si>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</si>
  <si>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</si>
  <si>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</si>
  <si>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</si>
  <si>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</si>
  <si>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</si>
  <si>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</si>
  <si>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</si>
  <si>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</si>
  <si>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</si>
  <si>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</si>
  <si>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</si>
  <si>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</si>
  <si>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</si>
  <si>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</si>
  <si>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</si>
  <si>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</si>
  <si>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</si>
  <si>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</si>
  <si>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</si>
  <si>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</si>
  <si>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</si>
  <si>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</si>
  <si>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</si>
  <si>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</si>
  <si>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</si>
  <si>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</si>
  <si>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</si>
  <si>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</si>
  <si>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</si>
  <si>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</si>
  <si>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</si>
  <si>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</si>
  <si>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</si>
  <si>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</si>
  <si>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</si>
  <si>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</si>
  <si>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</si>
  <si>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</si>
  <si>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</si>
  <si>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</si>
  <si>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</si>
  <si>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</si>
  <si>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</si>
  <si>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</si>
  <si>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</si>
  <si>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</si>
  <si>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</si>
  <si>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</si>
  <si>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</si>
  <si>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</si>
  <si>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</si>
  <si>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</si>
  <si>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</si>
  <si>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</si>
  <si>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</si>
  <si>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</si>
  <si>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</si>
  <si>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</si>
  <si>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</si>
  <si>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</si>
  <si>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</si>
  <si>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</si>
  <si>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</si>
  <si>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</si>
  <si>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</si>
  <si>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</si>
  <si>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</si>
  <si>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</si>
  <si>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</si>
  <si>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</si>
  <si>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</si>
  <si>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</si>
  <si>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</si>
  <si>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</si>
  <si>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</si>
  <si>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</si>
  <si>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</si>
  <si>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</si>
  <si>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</si>
  <si>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</si>
  <si>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</si>
  <si>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</si>
  <si>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</si>
  <si>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</si>
  <si>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</si>
  <si>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</si>
  <si>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</si>
  <si>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</si>
  <si>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</si>
  <si>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</si>
  <si>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</si>
  <si>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</si>
  <si>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</si>
  <si>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</si>
  <si>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</si>
  <si>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</si>
  <si>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</si>
  <si>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</si>
  <si>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</si>
  <si>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</si>
  <si>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</si>
  <si>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</si>
  <si>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</si>
  <si>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</si>
  <si>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</si>
  <si>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</si>
  <si>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</si>
  <si>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</si>
  <si>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</si>
  <si>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</si>
  <si>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</si>
  <si>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</si>
  <si>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</si>
  <si>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</si>
  <si>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</si>
  <si>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</si>
  <si>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</si>
  <si>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</si>
  <si>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</si>
  <si>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</si>
  <si>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</si>
  <si>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</si>
  <si>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</si>
  <si>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</si>
  <si>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</si>
  <si>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</si>
  <si>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</si>
  <si>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</si>
  <si>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</si>
  <si>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</si>
  <si>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</si>
  <si>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</si>
  <si>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</si>
  <si>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</si>
  <si>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</si>
  <si>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</si>
  <si>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</si>
  <si>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</si>
  <si>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</si>
  <si>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</si>
  <si>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</si>
  <si>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</si>
  <si>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</si>
  <si>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</si>
  <si>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</si>
  <si>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</si>
  <si>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</si>
  <si>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</si>
  <si>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</si>
  <si>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</si>
  <si>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</si>
  <si>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</si>
  <si>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</si>
  <si>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</si>
  <si>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</si>
  <si>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</si>
  <si>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</si>
  <si>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</si>
  <si>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</si>
  <si>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</si>
  <si>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</si>
  <si>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</si>
  <si>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</si>
  <si>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</si>
  <si>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</si>
  <si>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</si>
  <si>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</si>
  <si>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</si>
  <si>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</si>
  <si>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</si>
  <si>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</si>
  <si>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</si>
  <si>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</si>
  <si>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</si>
  <si>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</si>
  <si>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</si>
  <si>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</si>
  <si>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</si>
  <si>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</si>
  <si>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</si>
  <si>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</si>
  <si>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</si>
  <si>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</si>
  <si>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</si>
  <si>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</si>
  <si>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</si>
  <si>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</si>
  <si>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</si>
  <si>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</si>
  <si>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</si>
  <si>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</si>
  <si>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</si>
  <si>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</si>
  <si>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</si>
  <si>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</si>
  <si>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</si>
  <si>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</si>
  <si>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</si>
  <si>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</si>
  <si>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</si>
  <si>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</si>
  <si>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</si>
  <si>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</si>
  <si>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</si>
  <si>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</si>
  <si>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</si>
  <si>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</si>
  <si>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</si>
  <si>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</si>
  <si>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</si>
  <si>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</si>
  <si>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</si>
  <si>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</si>
  <si>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</si>
  <si>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</si>
  <si>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</si>
  <si>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</si>
  <si>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</si>
  <si>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</si>
  <si>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</si>
  <si>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</si>
  <si>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</si>
  <si>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</si>
  <si>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</si>
  <si>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</si>
  <si>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</si>
  <si>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</si>
  <si>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</si>
  <si>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</si>
  <si>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</si>
  <si>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</si>
  <si>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</si>
  <si>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</si>
  <si>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</si>
  <si>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</si>
  <si>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</si>
  <si>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</si>
  <si>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</si>
  <si>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</si>
  <si>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</si>
  <si>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</si>
  <si>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</si>
  <si>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</si>
  <si>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</si>
  <si>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</si>
  <si>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</si>
  <si>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</si>
  <si>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</si>
  <si>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</si>
  <si>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</si>
  <si>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</si>
  <si>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</si>
  <si>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</si>
  <si>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</si>
  <si>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</si>
  <si>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</si>
  <si>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</si>
  <si>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</si>
  <si>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</si>
  <si>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</si>
  <si>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</si>
  <si>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</si>
  <si>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</si>
  <si>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</si>
  <si>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</si>
  <si>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</si>
  <si>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</si>
  <si>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</si>
  <si>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</si>
  <si>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</si>
  <si>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</si>
  <si>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</si>
  <si>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</si>
  <si>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</si>
  <si>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</si>
  <si>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</si>
  <si>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</si>
  <si>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</si>
  <si>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</si>
  <si>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</si>
  <si>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</si>
  <si>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</si>
  <si>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</si>
  <si>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</si>
  <si>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</si>
  <si>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</si>
  <si>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</si>
  <si>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</si>
  <si>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</si>
  <si>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</si>
  <si>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</si>
  <si>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</si>
  <si>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</si>
  <si>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</si>
  <si>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</si>
  <si>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</si>
  <si>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</si>
  <si>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</si>
  <si>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</si>
  <si>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</si>
  <si>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</si>
  <si>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</si>
  <si>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</si>
  <si>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</si>
  <si>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</si>
  <si>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</si>
  <si>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</si>
  <si>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</si>
  <si>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</si>
  <si>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</si>
  <si>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</si>
  <si>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</si>
  <si>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</si>
  <si>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</si>
  <si>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</si>
  <si>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</si>
  <si>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</si>
  <si>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</si>
  <si>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</si>
  <si>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</si>
  <si>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</si>
  <si>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</si>
  <si>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</si>
  <si>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</si>
  <si>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</si>
  <si>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</si>
  <si>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</si>
  <si>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</si>
  <si>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</si>
  <si>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</si>
  <si>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</si>
  <si>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</si>
  <si>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</si>
  <si>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</si>
  <si>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</si>
  <si>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</si>
  <si>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</si>
  <si>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</si>
  <si>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</si>
  <si>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</si>
  <si>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</si>
  <si>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</si>
  <si>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</si>
  <si>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</si>
  <si>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</si>
  <si>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</si>
  <si>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</si>
  <si>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</si>
  <si>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</si>
  <si>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</si>
  <si>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</si>
  <si>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</si>
  <si>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</si>
  <si>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</si>
  <si>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</si>
  <si>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</si>
  <si>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</si>
  <si>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</si>
  <si>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</si>
  <si>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</si>
  <si>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</si>
  <si>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</si>
  <si>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</si>
  <si>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</si>
  <si>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</si>
  <si>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</si>
  <si>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</si>
  <si>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</si>
  <si>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</si>
  <si>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</si>
  <si>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</si>
  <si>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</si>
  <si>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</si>
  <si>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</si>
  <si>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</si>
  <si>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</si>
  <si>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</si>
  <si>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</si>
  <si>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</si>
  <si>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</si>
  <si>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</si>
  <si>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</si>
  <si>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</si>
  <si>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</si>
  <si>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</si>
  <si>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</si>
  <si>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</si>
  <si>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</si>
  <si>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</si>
  <si>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</si>
  <si>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</si>
  <si>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</si>
  <si>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</si>
  <si>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</si>
  <si>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</si>
  <si>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</si>
  <si>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</si>
  <si>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</si>
  <si>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</si>
  <si>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</si>
  <si>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</si>
  <si>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</si>
  <si>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</si>
  <si>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</si>
  <si>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</si>
  <si>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</si>
  <si>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</si>
  <si>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</si>
  <si>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</si>
  <si>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</si>
  <si>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</si>
  <si>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</si>
  <si>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</si>
  <si>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</si>
  <si>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</si>
  <si>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</si>
  <si>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</si>
  <si>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</si>
  <si>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</si>
  <si>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</si>
  <si>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</si>
  <si>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</si>
  <si>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</si>
  <si>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</si>
  <si>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</si>
  <si>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</si>
  <si>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</si>
  <si>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</si>
  <si>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</si>
  <si>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</si>
  <si>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</si>
  <si>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</si>
  <si>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</si>
  <si>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</si>
  <si>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</si>
  <si>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</si>
  <si>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</si>
  <si>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</si>
  <si>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</si>
  <si>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</si>
  <si>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</si>
  <si>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</si>
  <si>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</si>
  <si>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</si>
  <si>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</si>
  <si>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</si>
  <si>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</si>
  <si>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</si>
  <si>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</si>
  <si>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</si>
  <si>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</si>
  <si>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</si>
  <si>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</si>
  <si>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</si>
  <si>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</si>
  <si>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</si>
  <si>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</si>
  <si>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</si>
  <si>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</si>
  <si>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</si>
  <si>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</si>
  <si>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</si>
  <si>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</si>
  <si>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</si>
  <si>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</si>
  <si>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</si>
  <si>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</si>
  <si>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</si>
  <si>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</si>
  <si>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</si>
  <si>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</si>
  <si>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</si>
  <si>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</si>
  <si>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</si>
  <si>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</si>
  <si>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</si>
  <si>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</si>
  <si>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</si>
  <si>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</si>
  <si>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</si>
  <si>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</si>
  <si>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</si>
  <si>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</si>
  <si>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</si>
  <si>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</si>
  <si>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</si>
  <si>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</si>
  <si>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</si>
  <si>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</si>
  <si>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</si>
  <si>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</si>
  <si>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</si>
  <si>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</si>
  <si>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</si>
  <si>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</si>
  <si>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</si>
  <si>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</si>
  <si>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</si>
  <si>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</si>
  <si>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</si>
  <si>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</si>
  <si>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</si>
  <si>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</si>
  <si>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</si>
  <si>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</si>
  <si>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</si>
  <si>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</si>
  <si>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</si>
  <si>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</si>
  <si>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</si>
  <si>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</si>
  <si>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</si>
  <si>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</si>
  <si>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</si>
  <si>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</si>
  <si>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</si>
  <si>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</si>
  <si>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</si>
  <si>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</si>
  <si>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</si>
  <si>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</si>
  <si>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</si>
  <si>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</si>
  <si>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</si>
  <si>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</si>
  <si>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</si>
  <si>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</si>
  <si>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</si>
  <si>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</si>
  <si>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</si>
  <si>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</si>
  <si>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</si>
  <si>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</si>
  <si>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</si>
  <si>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</si>
  <si>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</si>
  <si>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</si>
  <si>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</si>
  <si>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</si>
  <si>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</si>
  <si>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</si>
  <si>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</si>
  <si>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</si>
  <si>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</si>
  <si>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</si>
  <si>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</si>
  <si>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</si>
  <si>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</si>
  <si>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</si>
  <si>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</si>
  <si>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</si>
  <si>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</si>
  <si>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</si>
  <si>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</si>
  <si>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</si>
  <si>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</si>
  <si>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</si>
  <si>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</si>
  <si>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</si>
  <si>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</si>
  <si>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</si>
  <si>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</si>
  <si>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</si>
  <si>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</si>
  <si>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</si>
  <si>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</si>
  <si>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</si>
  <si>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</si>
  <si>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</si>
  <si>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</si>
  <si>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</si>
  <si>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</si>
  <si>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</si>
  <si>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</si>
  <si>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</si>
  <si>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</si>
  <si>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</si>
  <si>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</si>
  <si>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</si>
  <si>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</si>
  <si>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</si>
  <si>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</si>
  <si>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</si>
  <si>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</si>
  <si>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</si>
  <si>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</si>
  <si>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</si>
  <si>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</si>
  <si>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</si>
  <si>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</si>
  <si>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</si>
  <si>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</si>
  <si>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</si>
  <si>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</si>
  <si>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</si>
  <si>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</si>
  <si>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</si>
  <si>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</si>
  <si>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</si>
  <si>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</si>
  <si>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</si>
  <si>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</si>
  <si>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</si>
  <si>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</si>
  <si>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</si>
  <si>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</si>
  <si>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</si>
  <si>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</si>
  <si>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</si>
  <si>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</si>
  <si>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</si>
  <si>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</si>
  <si>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</si>
  <si>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</si>
  <si>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</si>
  <si>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</si>
  <si>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</si>
  <si>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</si>
  <si>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</si>
  <si>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</si>
  <si>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</si>
  <si>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</si>
  <si>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</si>
  <si>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</si>
  <si>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</si>
  <si>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</si>
  <si>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</si>
  <si>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</si>
  <si>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</si>
  <si>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</si>
  <si>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</si>
  <si>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</si>
  <si>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</si>
  <si>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</si>
  <si>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</si>
  <si>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</si>
  <si>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</si>
  <si>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</si>
  <si>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</si>
  <si>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</si>
  <si>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</si>
  <si>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</si>
  <si>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</si>
  <si>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</si>
  <si>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</si>
  <si>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</si>
  <si>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</si>
  <si>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</si>
  <si>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</si>
  <si>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</si>
  <si>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</si>
  <si>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</si>
  <si>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</si>
  <si>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</si>
  <si>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</si>
  <si>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</si>
  <si>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</si>
  <si>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</si>
  <si>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</si>
  <si>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</si>
  <si>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</si>
  <si>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</si>
  <si>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</si>
  <si>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</si>
  <si>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</si>
  <si>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</si>
  <si>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</si>
  <si>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</si>
  <si>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</si>
  <si>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</si>
  <si>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</si>
  <si>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</si>
  <si>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</si>
  <si>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</si>
  <si>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</si>
  <si>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</si>
  <si>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</si>
  <si>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</si>
  <si>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</si>
  <si>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</si>
  <si>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</si>
  <si>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</si>
  <si>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</si>
  <si>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</si>
  <si>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</si>
  <si>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</si>
  <si>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</si>
  <si>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</si>
  <si>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</si>
  <si>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</si>
  <si>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</si>
  <si>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</si>
  <si>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</si>
  <si>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</si>
  <si>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</si>
  <si>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</si>
  <si>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</si>
  <si>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</si>
  <si>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</si>
  <si>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</si>
  <si>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</si>
  <si>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</si>
  <si>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</si>
  <si>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</si>
  <si>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</si>
  <si>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</si>
  <si>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</si>
  <si>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</si>
  <si>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</si>
  <si>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</si>
  <si>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</si>
  <si>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</si>
  <si>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</si>
  <si>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</si>
  <si>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</si>
  <si>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</si>
  <si>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</si>
  <si>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</si>
  <si>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</si>
  <si>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</si>
  <si>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</si>
  <si>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</si>
  <si>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</si>
  <si>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</si>
  <si>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</si>
  <si>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</si>
  <si>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</si>
  <si>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</si>
  <si>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</si>
  <si>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</si>
  <si>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</si>
  <si>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</si>
  <si>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</si>
  <si>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</si>
  <si>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</si>
  <si>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</si>
  <si>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</si>
  <si>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</si>
  <si>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</si>
  <si>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</si>
  <si>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</si>
  <si>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</si>
  <si>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</si>
  <si>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</si>
  <si>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</si>
  <si>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</si>
  <si>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</si>
  <si>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</si>
  <si>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</si>
  <si>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</si>
  <si>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</si>
  <si>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</si>
  <si>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</si>
  <si>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</si>
  <si>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</si>
  <si>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</si>
  <si>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</si>
  <si>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</si>
  <si>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</si>
  <si>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</si>
  <si>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</si>
  <si>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</si>
  <si>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</si>
  <si>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</si>
  <si>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</si>
  <si>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</si>
  <si>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</si>
  <si>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</si>
  <si>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</si>
  <si>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</si>
  <si>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</si>
  <si>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</si>
  <si>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</si>
  <si>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</si>
  <si>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</si>
  <si>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</si>
  <si>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</si>
  <si>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</si>
  <si>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</si>
  <si>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</si>
  <si>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</si>
  <si>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</si>
  <si>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</si>
  <si>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</si>
  <si>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</si>
  <si>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</si>
  <si>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</si>
  <si>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</si>
  <si>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</si>
  <si>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</si>
  <si>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</si>
  <si>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</si>
  <si>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</si>
  <si>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</si>
  <si>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</si>
  <si>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</si>
  <si>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</si>
  <si>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</si>
  <si>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</si>
  <si>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</si>
  <si>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</si>
  <si>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</si>
  <si>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</si>
  <si>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</si>
  <si>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</si>
  <si>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</si>
  <si>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</si>
  <si>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</si>
  <si>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</si>
  <si>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</si>
  <si>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</si>
  <si>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</si>
  <si>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</si>
  <si>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</si>
  <si>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</si>
  <si>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</si>
  <si>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</si>
  <si>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</si>
  <si>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</si>
  <si>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</si>
  <si>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</si>
  <si>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</si>
  <si>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</si>
  <si>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</si>
  <si>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</si>
  <si>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</si>
  <si>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</si>
  <si>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</si>
  <si>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</si>
  <si>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</si>
  <si>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</si>
  <si>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</si>
  <si>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</si>
  <si>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</si>
  <si>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</si>
  <si>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</si>
  <si>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</si>
  <si>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</si>
  <si>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</si>
  <si>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</si>
  <si>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</si>
  <si>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</si>
  <si>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</si>
  <si>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</si>
  <si>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</si>
  <si>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</si>
  <si>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</si>
  <si>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</si>
  <si>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</si>
  <si>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</si>
  <si>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</si>
  <si>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</si>
  <si>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</si>
  <si>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</si>
  <si>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</si>
  <si>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</si>
  <si>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</si>
  <si>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</si>
  <si>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</si>
  <si>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</si>
  <si>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</si>
  <si>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</si>
  <si>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</si>
  <si>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</si>
  <si>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</si>
  <si>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</si>
  <si>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</si>
  <si>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</si>
  <si>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</si>
  <si>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</si>
  <si>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</si>
  <si>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</si>
  <si>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</si>
  <si>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</si>
  <si>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</si>
  <si>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</si>
  <si>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</si>
  <si>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</si>
  <si>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</si>
  <si>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</si>
  <si>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</si>
  <si>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</si>
  <si>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</si>
  <si>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</si>
  <si>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</si>
  <si>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</si>
  <si>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</si>
  <si>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</si>
  <si>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</si>
  <si>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</si>
  <si>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</si>
  <si>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</si>
  <si>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</si>
  <si>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</si>
  <si>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</si>
  <si>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</si>
  <si>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</si>
  <si>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</si>
  <si>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</si>
  <si>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</si>
  <si>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</si>
  <si>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</si>
  <si>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</si>
  <si>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</si>
  <si>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</si>
  <si>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</si>
  <si>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</si>
  <si>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</si>
  <si>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</si>
  <si>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</si>
  <si>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</si>
  <si>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</si>
  <si>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</si>
  <si>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</si>
  <si>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</si>
  <si>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</si>
  <si>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</si>
  <si>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</si>
  <si>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</si>
  <si>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</si>
  <si>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</si>
  <si>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</si>
  <si>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</si>
  <si>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</si>
  <si>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</si>
  <si>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</si>
  <si>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</si>
  <si>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</si>
  <si>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</si>
  <si>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</si>
  <si>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</si>
  <si>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</si>
  <si>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</si>
  <si>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</si>
  <si>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</si>
  <si>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</si>
  <si>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</si>
  <si>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</si>
  <si>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</si>
  <si>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</si>
  <si>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</si>
  <si>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</si>
  <si>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</si>
  <si>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</si>
  <si>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</si>
  <si>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</si>
  <si>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</si>
  <si>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</si>
  <si>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</si>
  <si>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</si>
  <si>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</si>
  <si>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</si>
  <si>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</si>
  <si>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</si>
  <si>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</si>
  <si>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</si>
  <si>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</si>
  <si>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</si>
  <si>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</si>
  <si>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</si>
  <si>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</si>
  <si>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</si>
  <si>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</si>
  <si>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</si>
  <si>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</si>
  <si>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</si>
  <si>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</si>
  <si>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</si>
  <si>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</si>
  <si>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</si>
  <si>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</si>
  <si>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</si>
  <si>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</si>
  <si>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</si>
  <si>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</si>
  <si>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</si>
  <si>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</si>
  <si>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</si>
  <si>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</si>
  <si>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</si>
  <si>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</si>
  <si>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</si>
  <si>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</si>
  <si>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</si>
  <si>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</si>
  <si>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</si>
  <si>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</si>
  <si>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</si>
  <si>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</si>
  <si>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</si>
  <si>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</si>
  <si>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</si>
  <si>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</si>
  <si>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</si>
  <si>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</si>
  <si>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</si>
  <si>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</si>
  <si>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</si>
  <si>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</si>
  <si>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</si>
  <si>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</si>
  <si>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</si>
  <si>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</si>
  <si>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</si>
  <si>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</si>
  <si>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</si>
  <si>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</si>
  <si>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</si>
  <si>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</si>
  <si>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</si>
  <si>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</si>
  <si>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</si>
  <si>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</si>
  <si>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</si>
  <si>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</si>
  <si>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</si>
  <si>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</si>
  <si>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</si>
  <si>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</si>
  <si>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</si>
  <si>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</si>
  <si>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</si>
  <si>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</si>
  <si>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</si>
  <si>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</si>
  <si>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</si>
  <si>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</si>
  <si>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</si>
  <si>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</si>
  <si>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</si>
  <si>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</si>
  <si>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</si>
  <si>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</si>
  <si>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</si>
  <si>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</si>
  <si>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</si>
  <si>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</si>
  <si>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</si>
  <si>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</si>
  <si>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</si>
  <si>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</si>
  <si>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</si>
  <si>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</si>
  <si>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</si>
  <si>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</si>
  <si>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</si>
  <si>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</si>
  <si>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</si>
  <si>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</si>
  <si>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</si>
  <si>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</si>
  <si>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</si>
  <si>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</si>
  <si>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</si>
  <si>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</si>
  <si>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</si>
  <si>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</si>
  <si>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</si>
  <si>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</si>
  <si>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</si>
  <si>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</si>
  <si>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</si>
  <si>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</si>
  <si>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</si>
  <si>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</si>
  <si>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</si>
  <si>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</si>
  <si>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</si>
  <si>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</si>
  <si>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</si>
  <si>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</si>
  <si>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</si>
  <si>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</si>
  <si>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</si>
  <si>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</si>
  <si>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</si>
  <si>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</si>
  <si>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</si>
  <si>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</si>
  <si>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</si>
  <si>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</si>
  <si>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</si>
  <si>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</si>
  <si>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</si>
  <si>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</si>
  <si>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</si>
  <si>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</si>
  <si>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</si>
  <si>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</si>
  <si>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</si>
  <si>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</si>
  <si>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</si>
  <si>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</si>
  <si>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</si>
  <si>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</si>
  <si>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</si>
  <si>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</si>
  <si>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</si>
  <si>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</si>
  <si>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</si>
  <si>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</si>
  <si>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</si>
  <si>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</si>
  <si>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</si>
  <si>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</si>
  <si>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</si>
  <si>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</si>
  <si>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</si>
  <si>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</si>
  <si>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</si>
  <si>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</si>
  <si>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</si>
  <si>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</si>
  <si>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</si>
  <si>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</si>
  <si>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</si>
  <si>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</si>
  <si>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</si>
  <si>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</si>
  <si>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</si>
  <si>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</si>
  <si>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</si>
  <si>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</si>
  <si>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</si>
  <si>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</si>
  <si>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</si>
  <si>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</si>
  <si>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</si>
  <si>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</si>
  <si>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</si>
  <si>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</si>
  <si>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</si>
  <si>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</si>
  <si>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</si>
  <si>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</si>
  <si>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</si>
  <si>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</si>
  <si>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</si>
  <si>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</si>
  <si>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</si>
  <si>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</si>
  <si>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</si>
  <si>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</si>
  <si>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</si>
  <si>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</si>
  <si>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</si>
  <si>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</si>
  <si>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</si>
  <si>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</si>
  <si>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</si>
  <si>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</si>
  <si>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</si>
  <si>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</si>
  <si>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</si>
  <si>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</si>
  <si>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</si>
  <si>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</si>
  <si>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</si>
  <si>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</si>
  <si>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</si>
  <si>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</si>
  <si>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</si>
  <si>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</si>
  <si>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</si>
  <si>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</si>
  <si>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</si>
  <si>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</si>
  <si>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</si>
  <si>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</si>
  <si>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</si>
  <si>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</si>
  <si>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</si>
  <si>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</si>
  <si>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</si>
  <si>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</si>
  <si>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</si>
  <si>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</si>
  <si>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</si>
  <si>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</si>
  <si>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</si>
  <si>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</si>
  <si>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</si>
  <si>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</si>
  <si>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</si>
  <si>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</si>
  <si>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</si>
  <si>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</si>
  <si>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</si>
  <si>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</si>
  <si>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</si>
  <si>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</si>
  <si>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</si>
  <si>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</si>
  <si>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</si>
  <si>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</si>
  <si>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</si>
  <si>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</si>
  <si>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</si>
  <si>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</si>
  <si>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</si>
  <si>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</si>
  <si>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</si>
  <si>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</si>
  <si>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</si>
  <si>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</si>
  <si>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</si>
  <si>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</si>
  <si>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</si>
  <si>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</si>
  <si>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</si>
  <si>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</si>
  <si>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</si>
  <si>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</si>
  <si>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</si>
  <si>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</si>
  <si>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</si>
  <si>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</si>
  <si>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</si>
  <si>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</si>
  <si>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</si>
  <si>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</si>
  <si>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</si>
  <si>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</si>
  <si>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</si>
  <si>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</si>
  <si>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</si>
  <si>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</si>
  <si>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</si>
  <si>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</si>
  <si>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</si>
  <si>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</si>
  <si>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</si>
  <si>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</si>
  <si>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</si>
  <si>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</si>
  <si>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</si>
  <si>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</si>
  <si>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</si>
  <si>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</si>
  <si>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</si>
  <si>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</si>
  <si>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</si>
  <si>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</si>
  <si>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</si>
  <si>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</si>
  <si>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</si>
  <si>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</si>
  <si>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</si>
  <si>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</si>
  <si>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</si>
  <si>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</si>
  <si>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</si>
  <si>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</si>
  <si>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</si>
  <si>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</si>
  <si>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</si>
  <si>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</si>
  <si>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</si>
  <si>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</si>
  <si>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</si>
  <si>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</si>
  <si>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</si>
  <si>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</si>
  <si>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</si>
  <si>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</si>
  <si>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</si>
  <si>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</si>
  <si>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</si>
  <si>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</si>
  <si>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</si>
  <si>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</si>
  <si>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</si>
  <si>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</si>
  <si>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</si>
  <si>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</si>
  <si>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</si>
  <si>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</si>
  <si>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</si>
  <si>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</si>
  <si>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</si>
  <si>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</si>
  <si>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</si>
  <si>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</si>
  <si>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</si>
  <si>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</si>
  <si>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</si>
  <si>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</si>
  <si>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</si>
  <si>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</si>
  <si>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</si>
  <si>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</si>
  <si>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</si>
  <si>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</si>
  <si>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</si>
  <si>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</si>
  <si>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</si>
  <si>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</si>
  <si>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</si>
  <si>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</si>
  <si>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</si>
  <si>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</si>
  <si>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</si>
  <si>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</si>
  <si>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</si>
  <si>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</si>
  <si>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</si>
  <si>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</si>
  <si>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</si>
  <si>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</si>
  <si>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</si>
  <si>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</si>
  <si>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</si>
  <si>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</si>
  <si>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</si>
  <si>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</si>
  <si>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</si>
  <si>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</si>
  <si>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</si>
  <si>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</si>
  <si>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</si>
  <si>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</si>
  <si>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</si>
  <si>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</si>
  <si>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</si>
  <si>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</si>
  <si>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</si>
  <si>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</si>
  <si>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</si>
  <si>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</si>
  <si>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</si>
  <si>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</si>
  <si>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</si>
  <si>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</si>
  <si>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</si>
  <si>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</si>
  <si>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</si>
  <si>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</si>
  <si>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</si>
  <si>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</si>
  <si>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</si>
  <si>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</si>
  <si>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</si>
  <si>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</si>
  <si>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</si>
  <si>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</si>
  <si>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</si>
  <si>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</si>
  <si>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</si>
  <si>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</si>
  <si>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</si>
  <si>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</si>
  <si>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</si>
  <si>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</si>
  <si>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</si>
  <si>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</si>
  <si>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</si>
  <si>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</si>
  <si>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</si>
  <si>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</si>
  <si>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</si>
  <si>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</si>
  <si>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</si>
  <si>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</si>
  <si>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</si>
  <si>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</si>
  <si>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</si>
  <si>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</si>
  <si>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</si>
  <si>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</si>
  <si>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</si>
  <si>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</si>
  <si>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</si>
  <si>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</si>
  <si>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</si>
  <si>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</si>
  <si>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</si>
  <si>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</si>
  <si>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</si>
  <si>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</si>
  <si>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</si>
  <si>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</si>
  <si>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</si>
  <si>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</si>
  <si>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</si>
  <si>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</si>
  <si>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</si>
  <si>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</si>
  <si>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</si>
  <si>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</si>
  <si>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</si>
  <si>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</si>
  <si>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</si>
  <si>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</si>
  <si>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</si>
  <si>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</si>
  <si>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</si>
  <si>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</si>
  <si>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</si>
  <si>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</si>
  <si>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</si>
  <si>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</si>
  <si>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</si>
  <si>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</si>
  <si>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</si>
  <si>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</si>
  <si>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</si>
  <si>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</si>
  <si>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</si>
  <si>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</si>
  <si>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</si>
  <si>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</si>
  <si>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</si>
  <si>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</si>
  <si>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</si>
  <si>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</si>
  <si>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</si>
  <si>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</si>
  <si>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</si>
  <si>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</si>
  <si>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</si>
  <si>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</si>
  <si>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</si>
  <si>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</si>
  <si>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</si>
  <si>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</si>
  <si>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</si>
  <si>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</si>
  <si>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</si>
  <si>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</si>
  <si>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</si>
  <si>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</si>
  <si>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</si>
  <si>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</si>
  <si>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</si>
  <si>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</si>
  <si>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</si>
  <si>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</si>
  <si>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</si>
  <si>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</si>
  <si>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</si>
  <si>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</si>
  <si>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</si>
  <si>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</si>
  <si>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</si>
  <si>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</si>
  <si>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</si>
  <si>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</si>
  <si>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</si>
  <si>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</si>
  <si>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</si>
  <si>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</si>
  <si>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</si>
  <si>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</si>
  <si>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</si>
  <si>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</si>
  <si>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</si>
  <si>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</si>
  <si>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</si>
  <si>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</si>
  <si>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</si>
  <si>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</si>
  <si>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</si>
  <si>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</si>
  <si>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</si>
  <si>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</si>
  <si>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</si>
  <si>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</si>
  <si>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</si>
  <si>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</si>
  <si>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</si>
  <si>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</si>
  <si>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</si>
  <si>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</si>
  <si>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</si>
  <si>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</si>
  <si>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</si>
  <si>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</si>
  <si>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</si>
  <si>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</si>
  <si>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</si>
  <si>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</si>
  <si>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</si>
  <si>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</si>
  <si>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</si>
  <si>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</si>
  <si>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</si>
  <si>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</si>
  <si>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</si>
  <si>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</si>
  <si>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</si>
  <si>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</si>
  <si>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</si>
  <si>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</si>
  <si>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</si>
  <si>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</si>
  <si>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</si>
  <si>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</si>
  <si>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</si>
  <si>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</si>
  <si>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</si>
  <si>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</si>
  <si>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</si>
  <si>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</si>
  <si>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</si>
  <si>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</si>
  <si>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</si>
  <si>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</si>
  <si>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</si>
  <si>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</si>
  <si>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</si>
  <si>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</si>
  <si>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</si>
  <si>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</si>
  <si>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</si>
  <si>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</si>
  <si>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</si>
  <si>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</si>
  <si>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</si>
  <si>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</si>
  <si>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</si>
  <si>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</si>
  <si>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</si>
  <si>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</si>
  <si>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</si>
  <si>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</si>
  <si>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</si>
  <si>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</si>
  <si>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</si>
  <si>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</si>
  <si>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</si>
  <si>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</si>
  <si>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</si>
  <si>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</si>
  <si>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</si>
  <si>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</si>
  <si>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</si>
  <si>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</si>
  <si>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</si>
  <si>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</si>
  <si>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</si>
  <si>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</si>
  <si>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</si>
  <si>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</si>
  <si>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</si>
  <si>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</si>
  <si>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</si>
  <si>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</si>
  <si>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</si>
  <si>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</si>
  <si>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</si>
  <si>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</si>
  <si>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</si>
  <si>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</si>
  <si>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</si>
  <si>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</si>
  <si>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</si>
  <si>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</si>
  <si>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</si>
  <si>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</si>
  <si>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</si>
  <si>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</si>
  <si>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</si>
  <si>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</si>
  <si>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</si>
  <si>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</si>
  <si>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</si>
  <si>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</si>
  <si>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</si>
  <si>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</si>
  <si>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</si>
  <si>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</si>
  <si>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</si>
  <si>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</si>
  <si>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</si>
  <si>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</si>
  <si>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</si>
  <si>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</si>
  <si>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</si>
  <si>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</si>
  <si>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</si>
  <si>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</si>
  <si>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</si>
  <si>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</si>
  <si>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</si>
  <si>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</si>
  <si>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</si>
  <si>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</si>
  <si>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</si>
  <si>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</si>
  <si>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</si>
  <si>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</si>
  <si>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</si>
  <si>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</si>
  <si>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</si>
  <si>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</si>
  <si>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</si>
  <si>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</si>
  <si>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</si>
  <si>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</si>
  <si>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</si>
  <si>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</si>
  <si>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</si>
  <si>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</si>
  <si>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</si>
  <si>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</si>
  <si>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</si>
  <si>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</si>
  <si>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</si>
  <si>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</si>
  <si>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</si>
  <si>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</si>
  <si>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</si>
  <si>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</si>
  <si>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</si>
  <si>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</si>
  <si>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</si>
  <si>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</si>
  <si>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</si>
  <si>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</si>
  <si>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</si>
  <si>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</si>
  <si>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</si>
  <si>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</si>
  <si>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</si>
  <si>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</si>
  <si>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</si>
  <si>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</si>
  <si>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</si>
  <si>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</si>
  <si>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</si>
  <si>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</si>
  <si>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</si>
  <si>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</si>
  <si>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</si>
  <si>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</si>
  <si>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</si>
  <si>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</si>
  <si>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</si>
  <si>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</si>
  <si>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</si>
  <si>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</si>
  <si>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</si>
  <si>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</si>
  <si>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</si>
  <si>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</si>
  <si>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</si>
  <si>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</si>
  <si>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</si>
  <si>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</si>
  <si>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</si>
  <si>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</si>
  <si>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</si>
  <si>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</si>
  <si>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</si>
  <si>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</si>
  <si>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</si>
  <si>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</si>
  <si>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</si>
  <si>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</si>
  <si>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</si>
  <si>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</si>
  <si>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</si>
  <si>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</si>
  <si>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</si>
  <si>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</si>
  <si>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</si>
  <si>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</si>
  <si>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</si>
  <si>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</si>
  <si>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</si>
  <si>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</si>
  <si>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</si>
  <si>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</si>
  <si>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</si>
  <si>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</si>
  <si>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</si>
  <si>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</si>
  <si>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</si>
  <si>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</si>
  <si>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</si>
  <si>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</si>
  <si>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</si>
  <si>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</si>
  <si>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</si>
  <si>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</si>
  <si>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</si>
  <si>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</si>
  <si>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</si>
  <si>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</si>
  <si>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</si>
  <si>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</si>
  <si>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</si>
  <si>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</si>
  <si>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</si>
  <si>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</si>
  <si>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</si>
  <si>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</si>
  <si>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</si>
  <si>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</si>
  <si>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</si>
  <si>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</si>
  <si>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</si>
  <si>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</si>
  <si>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</si>
  <si>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</si>
  <si>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</si>
  <si>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</si>
  <si>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</si>
  <si>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</si>
  <si>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</si>
  <si>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</si>
  <si>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</si>
  <si>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</si>
  <si>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</si>
  <si>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</si>
  <si>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</si>
  <si>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</si>
  <si>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</si>
  <si>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</si>
  <si>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</si>
  <si>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</si>
  <si>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</si>
  <si>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</si>
  <si>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</si>
  <si>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</si>
  <si>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</si>
  <si>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</si>
  <si>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</si>
  <si>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</si>
  <si>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</si>
  <si>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</si>
  <si>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</si>
  <si>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</si>
  <si>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</si>
  <si>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</si>
  <si>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</si>
  <si>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</si>
  <si>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</si>
  <si>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</si>
  <si>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</si>
  <si>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</si>
  <si>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</si>
  <si>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</si>
  <si>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</si>
  <si>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</si>
  <si>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</si>
  <si>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</si>
  <si>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</si>
  <si>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</si>
  <si>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</si>
  <si>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</si>
  <si>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</si>
  <si>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</si>
  <si>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</si>
  <si>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</si>
  <si>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</si>
  <si>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</si>
  <si>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</si>
  <si>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</si>
  <si>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</si>
  <si>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</si>
  <si>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</si>
  <si>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</si>
  <si>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</si>
  <si>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</si>
  <si>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</si>
  <si>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</si>
  <si>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</si>
  <si>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</si>
  <si>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</si>
  <si>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</si>
  <si>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</si>
  <si>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</si>
  <si>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</si>
  <si>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</si>
  <si>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</si>
  <si>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</si>
  <si>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</si>
  <si>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</si>
  <si>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</si>
  <si>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</si>
  <si>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</si>
  <si>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</si>
  <si>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</si>
  <si>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</si>
  <si>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</si>
  <si>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</si>
  <si>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</si>
  <si>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</si>
  <si>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</si>
  <si>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</si>
  <si>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</si>
  <si>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</si>
  <si>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</si>
  <si>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</si>
  <si>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</si>
  <si>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</si>
  <si>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</si>
  <si>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</si>
  <si>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</si>
  <si>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</si>
  <si>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</si>
  <si>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</si>
  <si>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</si>
  <si>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</si>
  <si>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</si>
  <si>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</si>
  <si>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</si>
  <si>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</si>
  <si>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</si>
  <si>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</si>
  <si>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</si>
  <si>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</si>
  <si>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</si>
  <si>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</si>
  <si>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</si>
  <si>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</si>
  <si>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</si>
  <si>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</si>
  <si>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</si>
  <si>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</si>
  <si>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</si>
  <si>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</si>
  <si>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</si>
  <si>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</si>
  <si>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</si>
  <si>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</si>
  <si>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</si>
  <si>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</si>
  <si>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</si>
  <si>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</si>
  <si>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</si>
  <si>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</si>
  <si>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</si>
  <si>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</si>
  <si>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</si>
  <si>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</si>
  <si>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</si>
  <si>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</si>
  <si>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</si>
  <si>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</si>
  <si>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</si>
  <si>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</si>
  <si>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</si>
  <si>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</si>
  <si>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</si>
  <si>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</si>
  <si>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</si>
  <si>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</si>
  <si>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</si>
  <si>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</si>
  <si>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</si>
  <si>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</si>
  <si>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</si>
  <si>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</si>
  <si>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</si>
  <si>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</si>
  <si>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</si>
  <si>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</si>
  <si>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</si>
  <si>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</si>
  <si>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</si>
  <si>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</si>
  <si>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</si>
  <si>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</si>
  <si>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</si>
  <si>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</si>
  <si>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</si>
  <si>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</si>
  <si>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</si>
  <si>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</si>
  <si>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</si>
  <si>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</si>
  <si>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</si>
  <si>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</si>
  <si>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</si>
  <si>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</si>
  <si>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</si>
  <si>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</si>
  <si>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</si>
  <si>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</si>
  <si>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</si>
  <si>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</si>
  <si>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</si>
  <si>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</si>
  <si>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</si>
  <si>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</si>
  <si>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</si>
  <si>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</si>
  <si>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</si>
  <si>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</si>
  <si>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</si>
  <si>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</si>
  <si>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</si>
  <si>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</si>
  <si>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</si>
  <si>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</si>
  <si>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</si>
  <si>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</si>
  <si>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</si>
  <si>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</si>
  <si>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</si>
  <si>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</si>
  <si>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</si>
  <si>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</si>
  <si>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</si>
  <si>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</si>
  <si>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</si>
  <si>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</si>
  <si>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</si>
  <si>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</si>
  <si>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</si>
  <si>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</si>
  <si>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</si>
  <si>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</si>
  <si>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</si>
  <si>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</si>
  <si>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</si>
  <si>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</si>
  <si>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</si>
  <si>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</si>
  <si>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</si>
  <si>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</si>
  <si>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</si>
  <si>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</si>
  <si>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</si>
  <si>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</si>
  <si>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</si>
  <si>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</si>
  <si>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</si>
  <si>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</si>
  <si>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</si>
  <si>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</si>
  <si>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</si>
  <si>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</si>
  <si>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</si>
  <si>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</si>
  <si>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</si>
  <si>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</si>
  <si>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</si>
  <si>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</si>
  <si>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</si>
  <si>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</si>
  <si>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</si>
  <si>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</si>
  <si>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</si>
  <si>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</si>
  <si>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</si>
  <si>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</si>
  <si>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</si>
  <si>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</si>
  <si>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</si>
  <si>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</si>
  <si>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</si>
  <si>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</si>
  <si>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</si>
  <si>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</si>
  <si>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</si>
  <si>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</si>
  <si>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</si>
  <si>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</si>
  <si>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</si>
  <si>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</si>
  <si>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</si>
  <si>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</si>
  <si>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</si>
  <si>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</si>
  <si>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</si>
  <si>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</si>
  <si>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</si>
  <si>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</si>
  <si>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</si>
  <si>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</si>
  <si>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</si>
  <si>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</si>
  <si>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</si>
  <si>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</si>
  <si>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</si>
  <si>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</si>
  <si>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</si>
  <si>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</si>
  <si>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</si>
  <si>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</si>
  <si>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</si>
  <si>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</si>
  <si>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</si>
  <si>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</si>
  <si>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</si>
  <si>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</si>
  <si>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</si>
  <si>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</si>
  <si>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</si>
  <si>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</si>
  <si>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</si>
  <si>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</si>
  <si>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</si>
  <si>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</si>
  <si>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</si>
  <si>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</si>
  <si>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</si>
  <si>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</si>
  <si>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</si>
  <si>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</si>
  <si>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</si>
  <si>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</si>
  <si>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</si>
  <si>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</si>
  <si>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</si>
  <si>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</si>
  <si>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</si>
  <si>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</si>
  <si>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</si>
  <si>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</si>
  <si>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</si>
  <si>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</si>
  <si>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</si>
  <si>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</si>
  <si>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</si>
  <si>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</si>
  <si>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</si>
  <si>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</si>
  <si>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</si>
  <si>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</si>
  <si>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</si>
  <si>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</si>
  <si>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</si>
  <si>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</si>
  <si>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</si>
  <si>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</si>
  <si>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</si>
  <si>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</si>
  <si>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</si>
  <si>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</si>
  <si>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</si>
  <si>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</si>
  <si>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</si>
  <si>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</si>
  <si>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</si>
  <si>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</si>
  <si>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</si>
  <si>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</si>
  <si>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</si>
  <si>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</si>
  <si>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</si>
  <si>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</si>
  <si>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</si>
  <si>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</si>
  <si>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</si>
  <si>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</si>
  <si>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</si>
  <si>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</si>
  <si>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</si>
  <si>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</si>
  <si>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</si>
  <si>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</si>
  <si>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</si>
  <si>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</si>
  <si>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</si>
  <si>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</si>
  <si>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</si>
  <si>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</si>
  <si>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</si>
  <si>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</si>
  <si>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</si>
  <si>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</si>
  <si>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</si>
  <si>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</si>
  <si>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</si>
  <si>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</si>
  <si>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</si>
  <si>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</si>
  <si>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</si>
  <si>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</si>
  <si>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</si>
  <si>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</si>
  <si>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</si>
  <si>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</si>
  <si>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</si>
  <si>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</si>
  <si>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</si>
  <si>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</si>
  <si>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</si>
  <si>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</si>
  <si>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</si>
  <si>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</si>
  <si>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</si>
  <si>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</si>
  <si>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</si>
  <si>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</si>
  <si>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</si>
  <si>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</si>
  <si>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</si>
  <si>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</si>
  <si>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</si>
  <si>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</si>
  <si>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</si>
  <si>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</si>
  <si>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</si>
  <si>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</si>
  <si>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</si>
  <si>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</si>
  <si>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</si>
  <si>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</si>
  <si>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</si>
  <si>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</si>
  <si>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</si>
  <si>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</si>
  <si>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</si>
  <si>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</si>
  <si>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</si>
  <si>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</si>
  <si>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</si>
  <si>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</si>
  <si>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</si>
  <si>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</si>
  <si>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</si>
  <si>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</si>
  <si>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</si>
  <si>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</si>
  <si>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</si>
  <si>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</si>
  <si>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</si>
  <si>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</si>
  <si>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</si>
  <si>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</si>
  <si>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</si>
  <si>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</si>
  <si>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</si>
  <si>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</si>
  <si>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</si>
  <si>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</si>
  <si>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</si>
  <si>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</si>
  <si>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</si>
  <si>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</si>
  <si>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</si>
  <si>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</si>
  <si>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</si>
  <si>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</si>
  <si>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</si>
  <si>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</si>
  <si>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</si>
  <si>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</si>
  <si>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</si>
  <si>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</si>
  <si>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</si>
  <si>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</si>
  <si>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</si>
  <si>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</si>
  <si>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</si>
  <si>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</si>
  <si>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</si>
  <si>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</si>
  <si>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</si>
  <si>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</si>
  <si>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</si>
  <si>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</si>
  <si>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</si>
  <si>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</si>
  <si>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</si>
  <si>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</si>
  <si>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</si>
  <si>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</si>
  <si>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</si>
  <si>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</si>
  <si>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</si>
  <si>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</si>
  <si>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</si>
  <si>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</si>
  <si>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</si>
  <si>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</si>
  <si>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</si>
  <si>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</si>
  <si>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</si>
  <si>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</si>
  <si>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</si>
  <si>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</si>
  <si>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</si>
  <si>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</si>
  <si>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</si>
  <si>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</si>
  <si>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</si>
  <si>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</si>
  <si>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</si>
  <si>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</si>
  <si>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</si>
  <si>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</si>
  <si>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</si>
  <si>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</si>
  <si>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</si>
  <si>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</si>
  <si>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</si>
  <si>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</si>
  <si>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</si>
  <si>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</si>
  <si>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</si>
  <si>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</si>
  <si>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</si>
  <si>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</si>
  <si>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</si>
  <si>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</si>
  <si>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</si>
  <si>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</si>
  <si>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</si>
  <si>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</si>
  <si>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</si>
  <si>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</si>
  <si>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</si>
  <si>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</si>
  <si>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</si>
  <si>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</si>
  <si>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</si>
  <si>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</si>
  <si>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</si>
  <si>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</si>
  <si>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</si>
  <si>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</si>
  <si>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</si>
  <si>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</si>
  <si>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</si>
  <si>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</si>
  <si>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</si>
  <si>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</si>
  <si>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</si>
  <si>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</si>
  <si>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</si>
  <si>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</si>
  <si>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</si>
  <si>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</si>
  <si>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</si>
  <si>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</si>
  <si>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</si>
  <si>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</si>
  <si>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</si>
  <si>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</si>
  <si>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</si>
  <si>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</si>
  <si>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</si>
  <si>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</si>
  <si>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</si>
  <si>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</si>
  <si>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</si>
  <si>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</si>
  <si>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</si>
  <si>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</si>
  <si>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</si>
  <si>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</si>
  <si>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</si>
  <si>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</si>
  <si>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</si>
  <si>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</si>
  <si>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</si>
  <si>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</si>
  <si>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</si>
  <si>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</si>
  <si>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</si>
  <si>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</si>
  <si>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</si>
  <si>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</si>
  <si>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</si>
  <si>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</si>
  <si>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</si>
  <si>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</si>
  <si>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</si>
  <si>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</si>
  <si>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</si>
  <si>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</si>
  <si>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</si>
  <si>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</si>
  <si>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</si>
  <si>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</si>
  <si>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</si>
  <si>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</si>
  <si>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</si>
  <si>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</si>
  <si>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</si>
  <si>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</si>
  <si>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</si>
  <si>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</si>
  <si>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</si>
  <si>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</si>
  <si>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</si>
  <si>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</si>
  <si>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</si>
  <si>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</si>
  <si>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</si>
  <si>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</si>
  <si>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</si>
  <si>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</si>
  <si>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</si>
  <si>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</si>
  <si>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</si>
  <si>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</si>
  <si>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</si>
  <si>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</si>
  <si>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</si>
  <si>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</si>
  <si>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</si>
  <si>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</si>
  <si>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</si>
  <si>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</si>
  <si>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</si>
  <si>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</si>
  <si>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</si>
  <si>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</si>
  <si>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</si>
  <si>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</si>
  <si>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</si>
  <si>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</si>
  <si>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</si>
  <si>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</si>
  <si>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</si>
  <si>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</si>
  <si>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</si>
  <si>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</si>
  <si>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</si>
  <si>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</si>
  <si>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</si>
  <si>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</si>
  <si>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</si>
  <si>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</si>
  <si>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</si>
  <si>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</si>
  <si>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</si>
  <si>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</si>
  <si>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</si>
  <si>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</si>
  <si>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</si>
  <si>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</si>
  <si>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</si>
  <si>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</si>
  <si>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</si>
  <si>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</si>
  <si>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</si>
  <si>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</si>
  <si>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</si>
  <si>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</si>
  <si>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</si>
  <si>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</si>
  <si>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</si>
  <si>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</si>
  <si>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</si>
  <si>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</si>
  <si>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</si>
  <si>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</si>
  <si>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</si>
  <si>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</si>
  <si>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</si>
  <si>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</si>
  <si>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</si>
  <si>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</si>
  <si>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</si>
  <si>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</si>
  <si>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</si>
  <si>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</si>
  <si>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</si>
  <si>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</si>
  <si>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</si>
  <si>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</si>
  <si>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</si>
  <si>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</si>
  <si>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</si>
  <si>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</si>
  <si>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</si>
  <si>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</si>
  <si>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</si>
  <si>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</si>
  <si>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</si>
  <si>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</si>
  <si>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</si>
  <si>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</si>
  <si>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</si>
  <si>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</si>
  <si>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</si>
  <si>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</si>
  <si>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</si>
  <si>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</si>
  <si>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</si>
  <si>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</si>
  <si>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</si>
  <si>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</si>
  <si>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</si>
  <si>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</si>
  <si>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</si>
  <si>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</si>
  <si>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</si>
  <si>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</si>
  <si>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</si>
  <si>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</si>
  <si>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</si>
  <si>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</si>
  <si>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</si>
  <si>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</si>
  <si>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</si>
  <si>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</si>
  <si>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</si>
  <si>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</si>
  <si>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</si>
  <si>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</si>
  <si>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</si>
  <si>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</si>
  <si>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</si>
  <si>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</si>
  <si>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</si>
  <si>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</si>
  <si>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</si>
  <si>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</si>
  <si>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</si>
  <si>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</si>
  <si>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</si>
  <si>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</si>
  <si>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</si>
  <si>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</si>
  <si>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</si>
  <si>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</si>
  <si>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</si>
  <si>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</si>
  <si>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</si>
  <si>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</si>
  <si>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</si>
  <si>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</si>
  <si>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</si>
  <si>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</si>
  <si>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</si>
  <si>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</si>
  <si>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</si>
  <si>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</si>
  <si>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</si>
  <si>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</si>
  <si>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</si>
  <si>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</si>
  <si>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</si>
  <si>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</si>
  <si>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</si>
  <si>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</si>
  <si>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</si>
  <si>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</si>
  <si>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</si>
  <si>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</si>
  <si>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</si>
  <si>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</si>
  <si>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</si>
  <si>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</si>
  <si>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</si>
  <si>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</si>
  <si>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</si>
  <si>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</si>
  <si>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</si>
  <si>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</si>
  <si>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</si>
  <si>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</si>
  <si>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</si>
  <si>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</si>
  <si>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</si>
  <si>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</si>
  <si>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</si>
  <si>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</si>
  <si>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</si>
  <si>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</si>
  <si>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</si>
  <si>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</si>
  <si>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</si>
  <si>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</si>
  <si>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</si>
  <si>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</si>
  <si>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</si>
  <si>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</si>
  <si>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</si>
  <si>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</si>
  <si>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</si>
  <si>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</si>
  <si>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</si>
  <si>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</si>
  <si>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</si>
  <si>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</si>
  <si>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</si>
  <si>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</si>
  <si>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</si>
  <si>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</si>
  <si>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</si>
  <si>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</si>
  <si>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</si>
  <si>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</si>
  <si>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</si>
  <si>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</si>
  <si>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</si>
  <si>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</si>
  <si>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</si>
  <si>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</si>
  <si>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</si>
  <si>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</si>
  <si>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</si>
  <si>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</si>
  <si>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</si>
  <si>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</si>
  <si>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</si>
  <si>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</si>
  <si>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</si>
  <si>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</si>
  <si>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</si>
  <si>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</si>
  <si>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</si>
  <si>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</si>
  <si>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</si>
  <si>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</si>
  <si>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</si>
  <si>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</si>
  <si>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</si>
  <si>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</si>
  <si>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</si>
  <si>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</si>
  <si>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</si>
  <si>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</si>
  <si>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</si>
  <si>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</si>
  <si>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</si>
  <si>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</si>
  <si>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</si>
  <si>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</si>
  <si>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</si>
  <si>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</si>
  <si>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</si>
  <si>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</si>
  <si>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</si>
  <si>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</si>
  <si>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</si>
  <si>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</si>
  <si>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</si>
  <si>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</si>
  <si>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</si>
  <si>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</si>
  <si>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</si>
  <si>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</si>
  <si>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</si>
  <si>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</si>
  <si>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</si>
  <si>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</si>
  <si>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</si>
  <si>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</si>
  <si>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</si>
  <si>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</si>
  <si>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</si>
  <si>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</si>
  <si>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</si>
  <si>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</si>
  <si>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</si>
  <si>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</si>
  <si>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</si>
  <si>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</si>
  <si>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</si>
  <si>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</si>
  <si>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</si>
  <si>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</si>
  <si>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</si>
  <si>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</si>
  <si>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</si>
  <si>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</si>
  <si>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</si>
  <si>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</si>
  <si>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</si>
  <si>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</si>
  <si>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</si>
  <si>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</si>
  <si>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</si>
  <si>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</si>
  <si>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</si>
  <si>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</si>
  <si>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</si>
  <si>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</si>
  <si>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</si>
  <si>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</si>
  <si>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</si>
  <si>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</si>
  <si>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</si>
  <si>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</si>
  <si>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</si>
  <si>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</si>
  <si>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</si>
  <si>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</si>
  <si>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</si>
  <si>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</si>
  <si>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</si>
  <si>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</si>
  <si>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</si>
  <si>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</si>
  <si>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</si>
  <si>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</si>
  <si>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</si>
  <si>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</si>
  <si>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</si>
  <si>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</si>
  <si>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</si>
  <si>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</si>
  <si>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</si>
  <si>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</si>
  <si>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</si>
  <si>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</si>
  <si>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</si>
  <si>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</si>
  <si>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</si>
  <si>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</si>
  <si>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</si>
  <si>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</si>
  <si>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</si>
  <si>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</si>
  <si>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</si>
  <si>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</si>
  <si>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</si>
  <si>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</si>
  <si>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</si>
  <si>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</si>
  <si>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</si>
  <si>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</si>
  <si>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</si>
  <si>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</si>
  <si>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</si>
  <si>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</si>
  <si>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</si>
  <si>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</si>
  <si>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</si>
  <si>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</si>
  <si>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</si>
  <si>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</si>
  <si>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</si>
  <si>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</si>
  <si>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</si>
  <si>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</si>
  <si>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</si>
  <si>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</si>
  <si>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</si>
  <si>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</si>
  <si>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</si>
  <si>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</si>
  <si>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</si>
  <si>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</si>
  <si>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</si>
  <si>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</si>
  <si>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</si>
  <si>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</si>
  <si>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</si>
  <si>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</si>
  <si>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</si>
  <si>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</si>
  <si>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</si>
  <si>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</si>
  <si>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</si>
  <si>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</si>
  <si>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</si>
  <si>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</si>
  <si>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</si>
  <si>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</si>
  <si>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</si>
  <si>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</si>
  <si>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</si>
  <si>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</si>
  <si>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</si>
  <si>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</si>
  <si>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</si>
  <si>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</si>
  <si>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</si>
  <si>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</si>
  <si>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</si>
  <si>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</si>
  <si>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</si>
  <si>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</si>
  <si>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</si>
  <si>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</si>
  <si>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</si>
  <si>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</si>
  <si>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</si>
  <si>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</si>
  <si>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</si>
  <si>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</si>
  <si>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</si>
  <si>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</si>
  <si>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</si>
  <si>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</si>
  <si>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</si>
  <si>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</si>
  <si>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</si>
  <si>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</si>
  <si>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</si>
  <si>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</si>
  <si>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</si>
  <si>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</si>
  <si>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</si>
  <si>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</si>
  <si>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</si>
  <si>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</si>
  <si>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</si>
  <si>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</si>
  <si>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</si>
  <si>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</si>
  <si>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</si>
  <si>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</si>
  <si>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</si>
  <si>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</si>
  <si>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</si>
  <si>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</si>
  <si>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</si>
  <si>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</si>
  <si>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</si>
  <si>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</si>
  <si>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</si>
  <si>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</si>
  <si>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</si>
  <si>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</si>
  <si>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</si>
  <si>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</si>
  <si>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</si>
  <si>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</si>
  <si>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</si>
  <si>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</si>
  <si>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</si>
  <si>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</si>
  <si>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</si>
  <si>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</si>
  <si>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</si>
  <si>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</si>
  <si>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</si>
  <si>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</si>
  <si>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</si>
  <si>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</si>
  <si>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</si>
  <si>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</si>
  <si>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</si>
  <si>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</si>
  <si>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</si>
  <si>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</si>
  <si>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</si>
  <si>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</si>
  <si>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</si>
  <si>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</si>
  <si>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</si>
  <si>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</si>
  <si>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</si>
  <si>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</si>
  <si>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</si>
  <si>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</si>
  <si>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</si>
  <si>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</si>
  <si>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</si>
  <si>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</si>
  <si>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</si>
  <si>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</si>
  <si>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</si>
  <si>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</si>
  <si>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</si>
  <si>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</si>
  <si>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</si>
  <si>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</si>
  <si>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</si>
  <si>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</si>
  <si>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</si>
  <si>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</si>
  <si>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</si>
  <si>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</si>
  <si>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</si>
  <si>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</si>
  <si>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</si>
  <si>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</si>
  <si>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</si>
  <si>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</si>
  <si>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</si>
  <si>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</si>
  <si>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</si>
  <si>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</si>
  <si>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</si>
  <si>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</si>
  <si>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</si>
  <si>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</si>
  <si>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</si>
  <si>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</si>
  <si>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</si>
  <si>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</si>
  <si>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</si>
  <si>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</si>
  <si>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</si>
  <si>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</si>
  <si>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</si>
  <si>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</si>
  <si>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</si>
  <si>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</si>
  <si>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</si>
  <si>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</si>
  <si>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</si>
  <si>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</si>
  <si>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</si>
  <si>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</si>
  <si>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</si>
  <si>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</si>
  <si>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</si>
  <si>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</si>
  <si>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</si>
  <si>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</si>
  <si>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</si>
  <si>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</si>
  <si>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</si>
  <si>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</si>
  <si>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</si>
  <si>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</si>
  <si>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</si>
  <si>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</si>
  <si>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</si>
  <si>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</si>
  <si>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</si>
  <si>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</si>
  <si>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</si>
  <si>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</si>
  <si>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</si>
  <si>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</si>
  <si>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</si>
  <si>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</si>
  <si>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</si>
  <si>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</si>
  <si>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</si>
  <si>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</si>
  <si>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</si>
  <si>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</si>
  <si>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</si>
  <si>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</si>
  <si>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</si>
  <si>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</si>
  <si>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</si>
  <si>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</si>
  <si>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</si>
  <si>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</si>
  <si>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</si>
  <si>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</si>
  <si>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</si>
  <si>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</si>
  <si>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</si>
  <si>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</si>
  <si>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</si>
  <si>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</si>
  <si>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</si>
  <si>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</si>
  <si>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</si>
  <si>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</si>
  <si>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</si>
  <si>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</si>
  <si>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</si>
  <si>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</si>
  <si>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</si>
  <si>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</si>
  <si>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</si>
  <si>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</si>
  <si>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</si>
  <si>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</si>
  <si>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</si>
  <si>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</si>
  <si>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</si>
  <si>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</si>
  <si>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</si>
  <si>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</si>
  <si>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</si>
  <si>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</si>
  <si>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</si>
  <si>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</si>
  <si>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</si>
  <si>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</si>
  <si>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</si>
  <si>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</si>
  <si>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</si>
  <si>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</si>
  <si>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</si>
  <si>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</si>
  <si>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</si>
  <si>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</si>
  <si>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</si>
  <si>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</si>
  <si>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</si>
  <si>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</si>
  <si>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</si>
  <si>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</si>
  <si>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</si>
  <si>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</si>
  <si>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</si>
  <si>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</si>
  <si>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</si>
  <si>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</si>
  <si>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</si>
  <si>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</si>
  <si>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</si>
  <si>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</si>
  <si>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</si>
  <si>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</si>
  <si>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</si>
  <si>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</si>
  <si>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</si>
  <si>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</si>
  <si>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</si>
  <si>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</si>
  <si>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</si>
  <si>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</si>
  <si>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</si>
  <si>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</si>
  <si>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</si>
  <si>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</si>
  <si>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</si>
  <si>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</si>
  <si>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</si>
  <si>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</si>
  <si>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</si>
  <si>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</si>
  <si>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</si>
  <si>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</si>
  <si>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</si>
  <si>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</si>
  <si>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</si>
  <si>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</si>
  <si>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</si>
  <si>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</si>
  <si>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</si>
  <si>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</si>
  <si>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</si>
  <si>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</si>
  <si>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</si>
  <si>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</si>
  <si>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</si>
  <si>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</si>
  <si>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</si>
  <si>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</si>
  <si>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</si>
  <si>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</si>
  <si>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</si>
  <si>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</si>
  <si>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</si>
  <si>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</si>
  <si>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</si>
  <si>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</si>
  <si>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</si>
  <si>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</si>
  <si>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</si>
  <si>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</si>
  <si>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</si>
  <si>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</si>
  <si>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</si>
  <si>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</si>
  <si>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</si>
  <si>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</si>
  <si>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</si>
  <si>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</si>
  <si>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</si>
  <si>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</si>
  <si>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</si>
  <si>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</si>
  <si>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</si>
  <si>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</si>
  <si>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</si>
  <si>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</si>
  <si>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</si>
  <si>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</si>
  <si>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</si>
  <si>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</si>
  <si>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</si>
  <si>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</si>
  <si>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</si>
  <si>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</si>
  <si>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</si>
  <si>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</si>
  <si>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</si>
  <si>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</si>
  <si>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</si>
  <si>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</si>
  <si>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</si>
  <si>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</si>
  <si>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</si>
  <si>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</si>
  <si>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</si>
  <si>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</si>
  <si>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</si>
  <si>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</si>
  <si>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</si>
  <si>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</si>
  <si>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</si>
  <si>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</si>
  <si>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</si>
  <si>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</si>
  <si>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</si>
  <si>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</si>
  <si>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</si>
  <si>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</si>
  <si>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</si>
  <si>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</si>
  <si>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</si>
  <si>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</si>
  <si>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</si>
  <si>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</si>
  <si>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</si>
  <si>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</si>
  <si>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</si>
  <si>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</si>
  <si>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</si>
  <si>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</si>
  <si>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</si>
  <si>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</si>
  <si>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</si>
  <si>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</si>
  <si>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</si>
  <si>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</si>
  <si>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</si>
  <si>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</si>
  <si>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</si>
  <si>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</si>
  <si>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</si>
  <si>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</si>
  <si>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</si>
  <si>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</si>
  <si>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</si>
  <si>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</si>
  <si>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</si>
  <si>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</si>
  <si>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</si>
  <si>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</si>
  <si>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</si>
  <si>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</si>
  <si>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</si>
  <si>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</si>
  <si>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</si>
  <si>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</si>
  <si>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</si>
  <si>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</si>
  <si>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</si>
  <si>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</si>
  <si>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</si>
  <si>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</si>
  <si>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</si>
  <si>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</si>
  <si>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</si>
  <si>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</si>
  <si>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</si>
  <si>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</si>
  <si>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</si>
  <si>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</si>
  <si>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</si>
  <si>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</si>
  <si>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</si>
  <si>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</si>
  <si>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</si>
  <si>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</si>
  <si>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</si>
  <si>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</si>
  <si>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</si>
  <si>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</si>
  <si>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</si>
  <si>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</si>
  <si>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</si>
  <si>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</si>
  <si>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</si>
  <si>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</si>
  <si>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</si>
  <si>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</si>
  <si>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</si>
  <si>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</si>
  <si>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</si>
  <si>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</si>
  <si>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</si>
  <si>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</si>
  <si>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</si>
  <si>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</si>
  <si>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</si>
  <si>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</si>
  <si>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</si>
  <si>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</si>
  <si>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</si>
  <si>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</si>
  <si>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</si>
  <si>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</si>
  <si>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</si>
  <si>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</si>
  <si>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</si>
  <si>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</si>
  <si>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</si>
  <si>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</si>
  <si>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</si>
  <si>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</si>
  <si>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</si>
  <si>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</si>
  <si>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</si>
  <si>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</si>
  <si>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</si>
  <si>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</si>
  <si>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</si>
  <si>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</si>
  <si>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</si>
  <si>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</si>
  <si>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</si>
  <si>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</si>
  <si>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</si>
  <si>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</si>
  <si>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</si>
  <si>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</si>
  <si>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</si>
  <si>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</si>
  <si>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</si>
  <si>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</si>
  <si>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</si>
  <si>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</si>
  <si>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</si>
  <si>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</si>
  <si>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</si>
  <si>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</si>
  <si>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</si>
  <si>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</si>
  <si>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</si>
  <si>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</si>
  <si>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</si>
  <si>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</si>
  <si>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</si>
  <si>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</si>
  <si>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</si>
  <si>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</si>
  <si>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</si>
  <si>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</si>
  <si>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</si>
  <si>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</si>
  <si>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</si>
  <si>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</si>
  <si>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</si>
  <si>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</si>
  <si>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</si>
  <si>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</si>
  <si>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</si>
  <si>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</si>
  <si>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</si>
  <si>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</si>
  <si>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</si>
  <si>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</si>
  <si>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</si>
  <si>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</si>
  <si>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</si>
  <si>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</si>
  <si>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</si>
  <si>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</si>
  <si>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</si>
  <si>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</si>
  <si>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</si>
  <si>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</si>
  <si>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</si>
  <si>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</si>
  <si>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</si>
  <si>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</si>
  <si>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</si>
  <si>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</si>
  <si>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</si>
  <si>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</si>
  <si>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</si>
  <si>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</si>
  <si>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</si>
  <si>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</si>
  <si>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</si>
  <si>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</si>
  <si>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</si>
  <si>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</si>
  <si>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</si>
  <si>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</si>
  <si>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</si>
  <si>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</si>
  <si>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</si>
  <si>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</si>
  <si>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</si>
  <si>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</si>
  <si>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</si>
  <si>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</si>
  <si>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</si>
  <si>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</si>
  <si>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</si>
  <si>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</si>
  <si>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</si>
  <si>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</si>
  <si>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</si>
  <si>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</si>
  <si>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</si>
  <si>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</si>
  <si>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</si>
  <si>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</si>
  <si>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</si>
  <si>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</si>
  <si>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</si>
  <si>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</si>
  <si>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</si>
  <si>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</si>
  <si>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</si>
  <si>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</si>
  <si>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</si>
  <si>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</si>
  <si>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</si>
  <si>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</si>
  <si>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</si>
  <si>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</si>
  <si>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</si>
  <si>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</si>
  <si>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</si>
  <si>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</si>
  <si>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</si>
  <si>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</si>
  <si>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</si>
  <si>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</si>
  <si>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</si>
  <si>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</si>
  <si>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</si>
  <si>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</si>
  <si>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</si>
  <si>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</si>
  <si>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</si>
  <si>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</si>
  <si>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</si>
  <si>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</si>
  <si>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</si>
  <si>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</si>
  <si>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</si>
  <si>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</si>
  <si>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</si>
  <si>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</si>
  <si>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</si>
  <si>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</si>
  <si>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</si>
  <si>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</si>
  <si>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</si>
  <si>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</si>
  <si>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</si>
  <si>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</si>
  <si>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</si>
  <si>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</si>
  <si>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</si>
  <si>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</si>
  <si>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</si>
  <si>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</si>
  <si>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</si>
  <si>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</si>
  <si>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</si>
  <si>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</si>
  <si>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</si>
  <si>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</si>
  <si>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</si>
  <si>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</si>
  <si>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</si>
  <si>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</si>
  <si>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</si>
  <si>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</si>
  <si>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</si>
  <si>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</si>
  <si>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</si>
  <si>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</si>
  <si>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</si>
  <si>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</si>
  <si>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</si>
  <si>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</si>
  <si>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</si>
  <si>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</si>
  <si>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</si>
  <si>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</si>
  <si>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</si>
  <si>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</si>
  <si>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</si>
  <si>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</si>
  <si>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</si>
  <si>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</si>
  <si>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</si>
  <si>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</si>
  <si>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</si>
  <si>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</si>
  <si>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</si>
  <si>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</si>
  <si>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</si>
  <si>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</si>
  <si>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</si>
  <si>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</si>
  <si>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</si>
  <si>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</si>
  <si>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</si>
  <si>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</si>
  <si>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</si>
  <si>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</si>
  <si>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</si>
  <si>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</si>
  <si>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</si>
  <si>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</si>
  <si>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</si>
  <si>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</si>
  <si>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</si>
  <si>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</si>
  <si>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</si>
  <si>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</si>
  <si>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</si>
  <si>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</si>
  <si>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</si>
  <si>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</si>
  <si>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</si>
  <si>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</si>
  <si>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</si>
  <si>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</si>
  <si>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</si>
  <si>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</si>
  <si>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</si>
  <si>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</si>
  <si>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</si>
  <si>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</si>
  <si>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</si>
  <si>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</si>
  <si>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</si>
  <si>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</si>
  <si>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</si>
  <si>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</si>
  <si>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</si>
  <si>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</si>
  <si>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</si>
  <si>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</si>
  <si>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</si>
  <si>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</si>
  <si>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</si>
  <si>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</si>
  <si>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</si>
  <si>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</si>
  <si>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</si>
  <si>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</si>
  <si>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</si>
  <si>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</si>
  <si>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</si>
  <si>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</si>
  <si>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</si>
  <si>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</si>
  <si>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</si>
  <si>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</si>
  <si>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</si>
  <si>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</si>
  <si>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</si>
  <si>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</si>
  <si>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</si>
  <si>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</si>
  <si>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</si>
  <si>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</si>
  <si>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</si>
  <si>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</si>
  <si>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</si>
  <si>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</si>
  <si>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</si>
  <si>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</si>
  <si>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</si>
  <si>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</si>
  <si>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</si>
  <si>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</si>
  <si>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</si>
  <si>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</si>
  <si>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</si>
  <si>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</si>
  <si>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</si>
  <si>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</si>
  <si>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</si>
  <si>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</si>
  <si>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</si>
  <si>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</si>
  <si>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</si>
  <si>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</si>
  <si>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</si>
  <si>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</si>
  <si>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</si>
  <si>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</si>
  <si>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</si>
  <si>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</si>
  <si>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</si>
  <si>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</si>
  <si>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</si>
  <si>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</si>
  <si>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</si>
  <si>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</si>
  <si>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</si>
  <si>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</si>
  <si>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</si>
  <si>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</si>
  <si>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</si>
  <si>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</si>
  <si>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</si>
  <si>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</si>
  <si>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</si>
  <si>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</si>
  <si>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</si>
  <si>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</si>
  <si>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</si>
  <si>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</si>
  <si>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</si>
  <si>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</si>
  <si>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</si>
  <si>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</si>
  <si>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</si>
  <si>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</si>
  <si>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</si>
  <si>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</si>
  <si>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</si>
  <si>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</si>
  <si>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</si>
  <si>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</si>
  <si>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</si>
  <si>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</si>
  <si>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</si>
  <si>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</si>
  <si>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</si>
  <si>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</si>
  <si>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</si>
  <si>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</si>
  <si>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</si>
  <si>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</si>
  <si>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</si>
  <si>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</si>
  <si>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</si>
  <si>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</si>
  <si>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</si>
  <si>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</si>
  <si>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</si>
  <si>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</si>
  <si>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</si>
  <si>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</si>
  <si>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</si>
  <si>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</si>
  <si>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</si>
  <si>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</si>
  <si>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</si>
  <si>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</si>
  <si>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</si>
  <si>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</si>
  <si>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</si>
  <si>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</si>
  <si>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</si>
  <si>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</si>
  <si>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</si>
  <si>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</si>
  <si>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</si>
  <si>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</si>
  <si>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</si>
  <si>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</si>
  <si>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</si>
  <si>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</si>
  <si>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</si>
  <si>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</si>
  <si>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</si>
  <si>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</si>
  <si>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</si>
  <si>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</si>
  <si>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</si>
  <si>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</si>
  <si>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</si>
  <si>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</si>
  <si>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</si>
  <si>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</si>
  <si>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</si>
  <si>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</si>
  <si>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</si>
  <si>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</si>
  <si>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</si>
  <si>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</si>
  <si>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</si>
  <si>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</si>
  <si>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</si>
  <si>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</si>
  <si>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</si>
  <si>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</si>
  <si>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</si>
  <si>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</si>
  <si>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</si>
  <si>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</si>
  <si>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</si>
  <si>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</si>
  <si>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</si>
  <si>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</si>
  <si>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</si>
  <si>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</si>
  <si>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</si>
  <si>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</si>
  <si>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</si>
  <si>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</si>
  <si>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</si>
  <si>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</si>
  <si>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</si>
  <si>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</si>
  <si>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</si>
  <si>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</si>
  <si>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</si>
  <si>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</si>
  <si>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</si>
  <si>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</si>
  <si>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</si>
  <si>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</si>
  <si>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</si>
  <si>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</si>
  <si>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</si>
  <si>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</si>
  <si>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</si>
  <si>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</si>
  <si>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</si>
  <si>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</si>
  <si>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</si>
  <si>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</si>
  <si>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</si>
  <si>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</si>
  <si>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</si>
  <si>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</si>
  <si>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</si>
  <si>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</si>
  <si>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</si>
  <si>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</si>
  <si>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</si>
  <si>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</si>
  <si>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</si>
  <si>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</si>
  <si>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</si>
  <si>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</si>
  <si>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</si>
  <si>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</si>
  <si>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</si>
  <si>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</si>
  <si>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</si>
  <si>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</si>
  <si>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</si>
  <si>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</si>
  <si>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</si>
  <si>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</si>
  <si>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</si>
  <si>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</si>
  <si>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</si>
  <si>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</si>
  <si>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</si>
  <si>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</si>
  <si>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</si>
  <si>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</si>
  <si>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</si>
  <si>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</si>
  <si>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</si>
  <si>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</si>
  <si>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</si>
  <si>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</si>
  <si>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</si>
  <si>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</si>
  <si>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</si>
  <si>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</si>
  <si>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</si>
  <si>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</si>
  <si>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</si>
  <si>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</si>
  <si>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</si>
  <si>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</si>
  <si>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</si>
  <si>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</si>
  <si>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</si>
  <si>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</si>
  <si>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</si>
  <si>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</si>
  <si>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</si>
  <si>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</si>
  <si>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</si>
  <si>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</si>
  <si>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</si>
  <si>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</si>
  <si>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</si>
  <si>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</si>
  <si>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</si>
  <si>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</si>
  <si>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</si>
  <si>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</si>
  <si>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</si>
  <si>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</si>
  <si>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</si>
  <si>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</si>
  <si>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</si>
  <si>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</si>
  <si>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</si>
  <si>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</si>
  <si>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</si>
  <si>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</si>
  <si>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</si>
  <si>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</si>
  <si>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</si>
  <si>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</si>
  <si>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</si>
  <si>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</si>
  <si>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</si>
  <si>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</si>
  <si>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</si>
  <si>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</si>
  <si>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</si>
  <si>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</si>
  <si>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</si>
  <si>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</si>
  <si>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</si>
  <si>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</si>
  <si>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</si>
  <si>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</si>
  <si>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</si>
  <si>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</si>
  <si>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</si>
  <si>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</si>
  <si>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</si>
  <si>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</si>
  <si>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</si>
  <si>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</si>
  <si>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</si>
  <si>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</si>
  <si>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</si>
  <si>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</si>
  <si>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</si>
  <si>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</si>
  <si>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</si>
  <si>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</si>
  <si>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</si>
  <si>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</si>
  <si>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</si>
  <si>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</si>
  <si>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</si>
  <si>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</si>
  <si>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</si>
  <si>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</si>
  <si>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</si>
  <si>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</si>
  <si>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</si>
  <si>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</si>
  <si>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</si>
  <si>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</si>
  <si>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</si>
  <si>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</si>
  <si>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</si>
  <si>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</si>
  <si>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</si>
  <si>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</si>
  <si>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</si>
  <si>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</si>
  <si>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</si>
  <si>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</si>
  <si>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</si>
  <si>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</si>
  <si>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</si>
  <si>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</si>
  <si>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</si>
  <si>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</si>
  <si>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</si>
  <si>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</si>
  <si>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</si>
  <si>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</si>
  <si>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</si>
  <si>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</si>
  <si>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</si>
  <si>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</si>
  <si>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</si>
  <si>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</si>
  <si>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</si>
  <si>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</si>
  <si>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</si>
  <si>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</si>
  <si>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</si>
  <si>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</si>
  <si>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</si>
  <si>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</si>
  <si>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</si>
  <si>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</si>
  <si>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</si>
  <si>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</si>
  <si>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</si>
  <si>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</si>
  <si>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</si>
  <si>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</si>
  <si>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</si>
  <si>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</si>
  <si>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</si>
  <si>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</si>
  <si>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</si>
  <si>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</si>
  <si>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</si>
  <si>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</si>
  <si>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</si>
  <si>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</si>
  <si>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</si>
  <si>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</si>
  <si>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</si>
  <si>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</si>
  <si>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</si>
  <si>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</si>
  <si>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</si>
  <si>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</si>
  <si>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</si>
  <si>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</si>
  <si>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</si>
  <si>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</si>
  <si>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</si>
  <si>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</si>
  <si>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</si>
  <si>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</si>
  <si>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</si>
  <si>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</si>
  <si>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</si>
  <si>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</si>
  <si>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</si>
  <si>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</si>
  <si>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</si>
  <si>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</si>
  <si>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</si>
  <si>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</si>
  <si>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</si>
  <si>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</si>
  <si>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</si>
  <si>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</si>
  <si>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</si>
  <si>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</si>
  <si>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</si>
  <si>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</si>
  <si>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</si>
  <si>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</si>
  <si>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</si>
  <si>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</si>
  <si>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</si>
  <si>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</si>
  <si>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</si>
  <si>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</si>
  <si>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</si>
  <si>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</si>
  <si>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</si>
  <si>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</si>
  <si>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</si>
  <si>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</si>
  <si>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</si>
  <si>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</si>
  <si>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</si>
  <si>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</si>
  <si>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</si>
  <si>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</si>
  <si>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</si>
  <si>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</si>
  <si>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</si>
  <si>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</si>
  <si>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</si>
  <si>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</si>
  <si>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</si>
  <si>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</si>
  <si>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</si>
  <si>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</si>
  <si>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</si>
  <si>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</si>
  <si>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</si>
  <si>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</si>
  <si>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</si>
  <si>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</si>
  <si>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</si>
  <si>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</si>
  <si>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</si>
  <si>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</si>
  <si>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</si>
  <si>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</si>
  <si>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</si>
  <si>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</si>
  <si>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</si>
  <si>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</si>
  <si>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</si>
  <si>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</si>
  <si>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</si>
  <si>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</si>
  <si>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</si>
  <si>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</si>
  <si>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</si>
  <si>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</si>
  <si>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</si>
  <si>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</si>
  <si>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</si>
  <si>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</si>
  <si>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</si>
  <si>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</si>
  <si>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</si>
  <si>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</si>
  <si>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</si>
  <si>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</si>
  <si>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</si>
  <si>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</si>
  <si>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</si>
  <si>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</si>
  <si>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</si>
  <si>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</si>
  <si>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</si>
  <si>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</si>
  <si>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</si>
  <si>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</si>
  <si>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</si>
  <si>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</si>
  <si>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</si>
  <si>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</si>
  <si>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</si>
  <si>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</si>
  <si>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</si>
  <si>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</si>
  <si>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</si>
  <si>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</si>
  <si>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</si>
  <si>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</si>
  <si>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</si>
  <si>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</si>
  <si>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</si>
  <si>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</si>
  <si>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</si>
  <si>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</si>
  <si>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</si>
  <si>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</si>
  <si>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</si>
  <si>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</si>
  <si>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</si>
  <si>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</si>
  <si>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</si>
  <si>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</si>
  <si>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</si>
  <si>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</si>
  <si>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</si>
  <si>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</si>
  <si>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</si>
  <si>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</si>
  <si>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</si>
  <si>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</si>
  <si>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</si>
  <si>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</si>
  <si>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</si>
  <si>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</si>
  <si>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</si>
  <si>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</si>
  <si>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</si>
  <si>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</si>
  <si>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</si>
  <si>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</si>
  <si>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</si>
  <si>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</si>
  <si>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</si>
  <si>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</si>
  <si>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</si>
  <si>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</si>
  <si>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</si>
  <si>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</si>
  <si>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</si>
  <si>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</si>
  <si>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</si>
  <si>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</si>
  <si>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</si>
  <si>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</si>
  <si>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</si>
  <si>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</si>
  <si>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</si>
  <si>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</si>
  <si>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</si>
  <si>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</si>
  <si>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</si>
  <si>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</si>
  <si>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</si>
  <si>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</si>
  <si>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</si>
  <si>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</si>
  <si>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</si>
  <si>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</si>
  <si>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</si>
  <si>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</si>
  <si>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</si>
  <si>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</si>
  <si>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</si>
  <si>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</si>
  <si>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</si>
  <si>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</si>
  <si>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</si>
  <si>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</si>
  <si>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</si>
  <si>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</si>
  <si>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</si>
  <si>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</si>
  <si>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</si>
  <si>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</si>
  <si>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</si>
  <si>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</si>
  <si>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</si>
  <si>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</si>
  <si>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</si>
  <si>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</si>
  <si>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</si>
  <si>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</si>
  <si>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</si>
  <si>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</si>
  <si>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</si>
  <si>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</si>
  <si>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</si>
  <si>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</si>
  <si>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</si>
  <si>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</si>
  <si>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</si>
  <si>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</si>
  <si>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</si>
  <si>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</si>
  <si>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</si>
  <si>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</si>
  <si>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</si>
  <si>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</si>
  <si>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</si>
  <si>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</si>
  <si>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</si>
  <si>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</si>
  <si>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</si>
  <si>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</si>
  <si>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</si>
  <si>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</si>
  <si>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</si>
  <si>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</si>
  <si>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</si>
  <si>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</si>
  <si>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</si>
  <si>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</si>
  <si>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</si>
  <si>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</si>
  <si>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</si>
  <si>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</si>
  <si>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</si>
  <si>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</si>
  <si>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</si>
  <si>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</si>
  <si>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</si>
  <si>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</si>
  <si>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</si>
  <si>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</si>
  <si>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</si>
  <si>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</si>
  <si>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</si>
  <si>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</si>
  <si>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</si>
  <si>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</si>
  <si>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</si>
  <si>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</si>
  <si>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</si>
  <si>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</si>
  <si>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</si>
  <si>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</si>
  <si>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</si>
  <si>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</si>
  <si>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</si>
  <si>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</si>
  <si>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</si>
  <si>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</si>
  <si>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</si>
  <si>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</si>
  <si>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</si>
  <si>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</si>
  <si>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</si>
  <si>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</si>
  <si>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</si>
  <si>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</si>
  <si>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</si>
  <si>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</si>
  <si>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</si>
  <si>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</si>
  <si>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</si>
  <si>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</si>
  <si>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</si>
  <si>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</si>
  <si>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</si>
  <si>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</si>
  <si>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</si>
  <si>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</si>
  <si>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</si>
  <si>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</si>
  <si>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</si>
  <si>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</si>
  <si>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</si>
  <si>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</si>
  <si>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</si>
  <si>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</si>
  <si>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</si>
  <si>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</si>
  <si>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</si>
  <si>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</si>
  <si>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</si>
  <si>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</si>
  <si>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</si>
  <si>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</si>
  <si>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</si>
  <si>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</si>
  <si>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</si>
  <si>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</si>
  <si>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</si>
  <si>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</si>
  <si>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</si>
  <si>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</si>
  <si>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</si>
  <si>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</si>
  <si>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</si>
  <si>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</si>
  <si>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</si>
  <si>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</si>
  <si>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</si>
  <si>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</si>
  <si>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</si>
  <si>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</si>
  <si>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</si>
  <si>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</si>
  <si>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</si>
  <si>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</si>
  <si>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</si>
  <si>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</si>
  <si>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</si>
  <si>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</si>
  <si>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</si>
  <si>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</si>
  <si>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</si>
  <si>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</si>
  <si>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</si>
  <si>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</si>
  <si>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</si>
  <si>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</si>
  <si>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</si>
  <si>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</si>
  <si>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</si>
  <si>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</si>
  <si>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</si>
  <si>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</si>
  <si>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</si>
  <si>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</si>
  <si>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</si>
  <si>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</si>
  <si>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</si>
  <si>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</si>
  <si>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</si>
  <si>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</si>
  <si>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</si>
  <si>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</si>
  <si>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</si>
  <si>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</si>
  <si>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</si>
  <si>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</si>
  <si>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</si>
  <si>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</si>
  <si>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</si>
  <si>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</si>
  <si>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</si>
  <si>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</si>
  <si>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</si>
  <si>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</si>
  <si>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</si>
  <si>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</si>
  <si>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</si>
  <si>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</si>
  <si>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</si>
  <si>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</si>
  <si>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</si>
  <si>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</si>
  <si>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</si>
  <si>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</si>
  <si>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</si>
  <si>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</si>
  <si>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</si>
  <si>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</si>
  <si>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</si>
  <si>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</si>
  <si>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</si>
  <si>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</si>
  <si>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</si>
  <si>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</si>
  <si>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</si>
  <si>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</si>
  <si>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</si>
  <si>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</si>
  <si>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</si>
  <si>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</si>
  <si>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</si>
  <si>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</si>
  <si>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</si>
  <si>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</si>
  <si>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</si>
  <si>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</si>
  <si>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</si>
  <si>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</si>
  <si>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</si>
  <si>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</si>
  <si>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</si>
  <si>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</si>
  <si>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</si>
  <si>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</si>
  <si>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</si>
  <si>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</si>
  <si>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</si>
  <si>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</si>
  <si>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</si>
  <si>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</si>
  <si>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</si>
  <si>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</si>
  <si>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</si>
  <si>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</si>
  <si>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</si>
  <si>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</si>
  <si>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</si>
  <si>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</si>
  <si>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</si>
  <si>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</si>
  <si>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</si>
  <si>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</si>
  <si>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</si>
  <si>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</si>
  <si>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</si>
  <si>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</si>
  <si>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</si>
  <si>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</si>
  <si>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</si>
  <si>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</si>
  <si>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</si>
  <si>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</si>
  <si>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</si>
  <si>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</si>
  <si>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</si>
  <si>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</si>
  <si>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</si>
  <si>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</si>
  <si>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</si>
  <si>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</si>
  <si>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</si>
  <si>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</si>
  <si>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</si>
  <si>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</si>
  <si>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</si>
  <si>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</si>
  <si>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</si>
  <si>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</si>
  <si>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</si>
  <si>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</si>
  <si>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</si>
  <si>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</si>
  <si>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</si>
  <si>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</si>
  <si>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</si>
  <si>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</si>
  <si>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</si>
  <si>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</si>
  <si>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</si>
  <si>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</si>
  <si>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</si>
  <si>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</si>
  <si>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</si>
  <si>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</si>
  <si>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</si>
  <si>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</si>
  <si>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</si>
  <si>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</si>
  <si>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</si>
  <si>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</si>
  <si>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</si>
  <si>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</si>
  <si>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</si>
  <si>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</si>
  <si>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</si>
  <si>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</si>
  <si>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</si>
  <si>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</si>
  <si>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</si>
  <si>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</si>
  <si>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</si>
  <si>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</si>
  <si>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</si>
  <si>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</si>
  <si>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</si>
  <si>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</si>
  <si>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</si>
  <si>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</si>
  <si>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</si>
  <si>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</si>
  <si>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</si>
  <si>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</si>
  <si>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</si>
  <si>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</si>
  <si>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</si>
  <si>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</si>
  <si>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</si>
  <si>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</si>
  <si>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</si>
  <si>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</si>
  <si>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</si>
  <si>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</si>
  <si>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</si>
  <si>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</si>
  <si>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</si>
  <si>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</si>
  <si>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</si>
  <si>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</si>
  <si>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</si>
  <si>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</si>
  <si>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</si>
  <si>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</si>
  <si>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</si>
  <si>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</si>
  <si>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</si>
  <si>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</si>
  <si>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</si>
  <si>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</si>
  <si>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</si>
  <si>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</si>
  <si>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</si>
  <si>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</si>
  <si>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</si>
  <si>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</si>
  <si>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</si>
  <si>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</si>
  <si>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</si>
  <si>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</si>
  <si>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</si>
  <si>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</si>
  <si>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</si>
  <si>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</si>
  <si>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</si>
  <si>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</si>
  <si>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</si>
  <si>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</si>
  <si>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</si>
  <si>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</si>
  <si>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</si>
  <si>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</si>
  <si>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</si>
  <si>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</si>
  <si>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</si>
  <si>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</si>
  <si>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</si>
  <si>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</si>
  <si>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</si>
  <si>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</si>
  <si>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</si>
  <si>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</si>
  <si>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</si>
  <si>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</si>
  <si>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</si>
  <si>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</si>
  <si>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</si>
  <si>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</si>
  <si>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</si>
  <si>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</si>
  <si>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</si>
  <si>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</si>
  <si>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</si>
  <si>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</si>
  <si>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</si>
  <si>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</si>
  <si>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</si>
  <si>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</si>
  <si>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</si>
  <si>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</si>
  <si>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</si>
  <si>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</si>
  <si>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</si>
  <si>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</si>
  <si>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</si>
  <si>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</si>
  <si>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</si>
  <si>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</si>
  <si>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</si>
  <si>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</si>
  <si>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</si>
  <si>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</si>
  <si>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</si>
  <si>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</si>
  <si>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</si>
  <si>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</si>
  <si>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</si>
  <si>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</si>
  <si>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</si>
  <si>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</si>
  <si>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</si>
  <si>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</si>
  <si>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</si>
  <si>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</si>
  <si>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</si>
  <si>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</si>
  <si>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</si>
  <si>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</si>
  <si>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</si>
  <si>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</si>
  <si>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</si>
  <si>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</si>
  <si>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</si>
  <si>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</si>
  <si>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</si>
  <si>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</si>
  <si>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</si>
  <si>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</si>
  <si>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</si>
  <si>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</si>
  <si>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</si>
  <si>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</si>
  <si>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</si>
  <si>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</si>
  <si>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</si>
  <si>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</si>
  <si>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</si>
  <si>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</si>
  <si>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</si>
  <si>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</si>
  <si>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</si>
  <si>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</si>
  <si>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</si>
  <si>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</si>
  <si>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</si>
  <si>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</si>
  <si>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</si>
  <si>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</si>
  <si>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</si>
  <si>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</si>
  <si>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</si>
  <si>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</si>
  <si>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</si>
  <si>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</si>
  <si>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</si>
  <si>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</si>
  <si>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</si>
  <si>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</si>
  <si>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</si>
  <si>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</si>
  <si>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</si>
  <si>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</si>
  <si>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</si>
  <si>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</si>
  <si>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</si>
  <si>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</si>
  <si>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</si>
  <si>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</si>
  <si>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</si>
  <si>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</si>
  <si>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</si>
  <si>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</si>
  <si>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</si>
  <si>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</si>
  <si>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</si>
  <si>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</si>
  <si>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</si>
  <si>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</si>
  <si>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</si>
  <si>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</si>
  <si>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</si>
  <si>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</si>
  <si>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</si>
  <si>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</si>
  <si>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</si>
  <si>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</si>
  <si>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</si>
  <si>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</si>
  <si>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</si>
  <si>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</si>
  <si>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</si>
  <si>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</si>
  <si>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</si>
  <si>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</si>
  <si>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</si>
  <si>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</si>
  <si>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</si>
  <si>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</si>
  <si>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</si>
  <si>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</si>
  <si>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</si>
  <si>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</si>
  <si>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</si>
  <si>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</si>
  <si>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</si>
  <si>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</si>
  <si>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</si>
  <si>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</si>
  <si>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</si>
  <si>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</si>
  <si>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</si>
  <si>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</si>
  <si>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</si>
  <si>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</si>
  <si>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</si>
  <si>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</si>
  <si>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</si>
  <si>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</si>
  <si>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</si>
  <si>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</si>
  <si>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</si>
  <si>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</si>
  <si>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</si>
  <si>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</si>
  <si>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</si>
  <si>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</si>
  <si>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</si>
  <si>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</si>
  <si>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</si>
  <si>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</si>
  <si>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</si>
  <si>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</si>
  <si>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</si>
  <si>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</si>
  <si>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</si>
  <si>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</si>
  <si>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</si>
  <si>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</si>
  <si>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</si>
  <si>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</si>
  <si>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</si>
  <si>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</si>
  <si>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</si>
  <si>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</si>
  <si>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</si>
  <si>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</si>
  <si>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</si>
  <si>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</si>
  <si>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</si>
  <si>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</si>
  <si>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</si>
  <si>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</si>
  <si>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</si>
  <si>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</si>
  <si>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</si>
  <si>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</si>
  <si>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</si>
  <si>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</si>
  <si>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</si>
  <si>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</si>
  <si>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</si>
  <si>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</si>
  <si>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</si>
  <si>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</si>
  <si>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</si>
  <si>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</si>
  <si>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</si>
  <si>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</si>
  <si>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</si>
  <si>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</si>
  <si>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</si>
  <si>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</si>
  <si>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</si>
  <si>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</si>
  <si>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</si>
  <si>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</si>
  <si>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</si>
  <si>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</si>
  <si>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</si>
  <si>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</si>
  <si>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</si>
  <si>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</si>
  <si>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</si>
  <si>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</si>
  <si>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</si>
  <si>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</si>
  <si>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</si>
  <si>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</si>
  <si>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</si>
  <si>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</si>
  <si>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</si>
  <si>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</si>
  <si>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</si>
  <si>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</si>
  <si>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</si>
  <si>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</si>
  <si>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</si>
  <si>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</si>
  <si>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</si>
  <si>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</si>
  <si>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</si>
  <si>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</si>
  <si>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</si>
  <si>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</si>
  <si>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</si>
  <si>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</si>
  <si>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</si>
  <si>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</si>
  <si>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</si>
  <si>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</si>
  <si>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</si>
  <si>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</si>
  <si>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</si>
  <si>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</si>
  <si>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</si>
  <si>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</si>
  <si>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</si>
  <si>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</si>
  <si>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</si>
  <si>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</si>
  <si>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</si>
  <si>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</si>
  <si>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</si>
  <si>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</si>
  <si>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</si>
  <si>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</si>
  <si>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</si>
  <si>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</si>
  <si>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</si>
  <si>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</si>
  <si>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</si>
  <si>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</si>
  <si>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</si>
  <si>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</si>
  <si>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</si>
  <si>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</si>
  <si>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</si>
  <si>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</si>
  <si>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</si>
  <si>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</si>
  <si>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</si>
  <si>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</si>
  <si>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</si>
  <si>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</si>
  <si>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</si>
  <si>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</si>
  <si>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</si>
  <si>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</si>
  <si>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</si>
  <si>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</si>
  <si>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</si>
  <si>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</si>
  <si>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</si>
  <si>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</si>
  <si>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</si>
  <si>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</si>
  <si>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</si>
  <si>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</si>
  <si>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</si>
  <si>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</si>
  <si>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</si>
  <si>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</si>
  <si>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</si>
  <si>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</si>
  <si>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</si>
  <si>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</si>
  <si>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</si>
  <si>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</si>
  <si>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</si>
  <si>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</si>
  <si>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</si>
  <si>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</si>
  <si>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</si>
  <si>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</si>
  <si>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</si>
  <si>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</si>
  <si>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</si>
  <si>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</si>
  <si>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</si>
  <si>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</si>
  <si>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</si>
  <si>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</si>
  <si>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</si>
  <si>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</si>
  <si>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</si>
  <si>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</si>
  <si>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</si>
  <si>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</si>
  <si>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</si>
  <si>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</si>
  <si>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</si>
  <si>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</si>
  <si>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</si>
  <si>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</si>
  <si>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</si>
  <si>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</si>
  <si>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</si>
  <si>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</si>
  <si>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</si>
  <si>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</si>
  <si>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</si>
  <si>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</si>
  <si>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</si>
  <si>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</si>
  <si>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</si>
  <si>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</si>
  <si>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</si>
  <si>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</si>
  <si>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</si>
  <si>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</si>
  <si>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</si>
  <si>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</si>
  <si>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</si>
  <si>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</si>
  <si>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</si>
  <si>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</si>
  <si>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</si>
  <si>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</si>
  <si>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</si>
  <si>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</si>
  <si>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</si>
  <si>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</si>
  <si>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</si>
  <si>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</si>
  <si>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</si>
  <si>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</si>
  <si>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</si>
  <si>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</si>
  <si>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</si>
  <si>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</si>
  <si>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</si>
  <si>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</si>
  <si>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</si>
  <si>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</si>
  <si>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</si>
  <si>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</si>
  <si>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</si>
  <si>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</si>
  <si>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</si>
  <si>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</si>
  <si>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</si>
  <si>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</si>
  <si>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</si>
  <si>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</si>
  <si>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</si>
  <si>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</si>
  <si>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</si>
  <si>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</si>
  <si>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</si>
  <si>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</si>
  <si>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</si>
  <si>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</si>
  <si>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</si>
  <si>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</si>
  <si>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</si>
  <si>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</si>
  <si>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</si>
  <si>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</si>
  <si>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</si>
  <si>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</si>
  <si>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</si>
  <si>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</si>
  <si>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</si>
  <si>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</si>
  <si>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</si>
  <si>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</si>
  <si>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</si>
  <si>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</si>
  <si>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</si>
  <si>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</si>
  <si>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</si>
  <si>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</si>
  <si>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</si>
  <si>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</si>
  <si>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</si>
  <si>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</si>
  <si>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</si>
  <si>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</si>
  <si>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</si>
  <si>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</si>
  <si>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</si>
  <si>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</si>
  <si>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</si>
  <si>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</si>
  <si>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</si>
  <si>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</si>
  <si>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</si>
  <si>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</si>
  <si>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</si>
  <si>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</si>
  <si>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</si>
  <si>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</si>
  <si>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</si>
  <si>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</si>
  <si>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</si>
  <si>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</si>
  <si>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</si>
  <si>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</si>
  <si>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</si>
  <si>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</si>
  <si>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</si>
  <si>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</si>
  <si>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</si>
  <si>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</si>
  <si>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</si>
  <si>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</si>
  <si>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</si>
  <si>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</si>
  <si>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</si>
  <si>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</si>
  <si>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</si>
  <si>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</si>
  <si>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</si>
  <si>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</si>
  <si>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</si>
  <si>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</si>
  <si>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</si>
  <si>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</si>
  <si>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</si>
  <si>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</si>
  <si>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</si>
  <si>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</si>
  <si>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</si>
  <si>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</si>
  <si>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</si>
  <si>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</si>
  <si>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</si>
  <si>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</si>
  <si>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</si>
  <si>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</si>
  <si>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</si>
  <si>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</si>
  <si>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</si>
  <si>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</si>
  <si>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</si>
  <si>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</si>
  <si>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</si>
  <si>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</si>
  <si>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</si>
  <si>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</si>
  <si>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</si>
  <si>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</si>
  <si>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</si>
  <si>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</si>
  <si>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</si>
  <si>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</si>
  <si>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</si>
  <si>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</si>
  <si>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</si>
  <si>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</si>
  <si>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</si>
  <si>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</si>
  <si>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</si>
  <si>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</si>
  <si>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</si>
  <si>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</si>
  <si>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</si>
  <si>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</si>
  <si>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</si>
  <si>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</si>
  <si>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</si>
  <si>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</si>
  <si>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</si>
  <si>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</si>
  <si>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</si>
  <si>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</si>
  <si>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</si>
  <si>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</si>
  <si>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</si>
  <si>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</si>
  <si>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</si>
  <si>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</si>
  <si>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</si>
  <si>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</si>
  <si>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</si>
  <si>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</si>
  <si>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</si>
  <si>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</si>
  <si>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</si>
  <si>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</si>
  <si>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</si>
  <si>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</si>
  <si>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</si>
  <si>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</si>
  <si>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</si>
  <si>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</si>
  <si>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</si>
  <si>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</si>
  <si>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</si>
  <si>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</si>
  <si>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</si>
  <si>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</si>
  <si>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</si>
  <si>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</si>
  <si>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</si>
  <si>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</si>
  <si>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</si>
  <si>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</si>
  <si>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</si>
  <si>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</si>
  <si>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</si>
  <si>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</si>
  <si>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</si>
  <si>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</si>
  <si>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</si>
  <si>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</si>
  <si>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</si>
  <si>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</si>
  <si>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</si>
  <si>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</si>
  <si>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</si>
  <si>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</si>
  <si>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</si>
  <si>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</si>
  <si>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</si>
  <si>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</si>
  <si>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</si>
  <si>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</si>
  <si>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</si>
  <si>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</si>
  <si>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</si>
  <si>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</si>
  <si>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</si>
  <si>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</si>
  <si>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</si>
  <si>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</si>
  <si>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</si>
  <si>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</si>
  <si>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</si>
  <si>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</si>
  <si>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</si>
  <si>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</si>
  <si>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</si>
  <si>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</si>
  <si>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</si>
  <si>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</si>
  <si>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</si>
  <si>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</si>
  <si>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</si>
  <si>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</si>
  <si>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</si>
  <si>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</si>
  <si>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</si>
  <si>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</si>
  <si>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</si>
  <si>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</si>
  <si>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</si>
  <si>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</si>
  <si>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</si>
  <si>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</si>
  <si>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</si>
  <si>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</si>
  <si>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</si>
  <si>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</si>
  <si>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</si>
  <si>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</si>
  <si>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</si>
  <si>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</si>
  <si>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</si>
  <si>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</si>
  <si>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</si>
  <si>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</si>
  <si>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</si>
  <si>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</si>
  <si>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</si>
  <si>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</si>
  <si>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</si>
  <si>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</si>
  <si>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</si>
  <si>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</si>
  <si>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</si>
  <si>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</si>
  <si>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</si>
  <si>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</si>
  <si>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</si>
  <si>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</si>
  <si>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</si>
  <si>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</si>
  <si>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</si>
  <si>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</si>
  <si>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</si>
  <si>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</si>
  <si>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</si>
  <si>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</si>
  <si>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</si>
  <si>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</si>
  <si>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</si>
  <si>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</si>
  <si>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</si>
  <si>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</si>
  <si>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</si>
  <si>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</si>
  <si>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</si>
  <si>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</si>
  <si>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</si>
  <si>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</si>
  <si>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</si>
  <si>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</si>
  <si>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</si>
  <si>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</si>
  <si>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</si>
  <si>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</si>
  <si>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</si>
  <si>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</si>
  <si>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</si>
  <si>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</si>
  <si>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</si>
  <si>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</si>
  <si>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</si>
  <si>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</si>
  <si>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</si>
  <si>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</si>
  <si>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</si>
  <si>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</si>
  <si>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</si>
  <si>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</si>
  <si>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</si>
  <si>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</si>
  <si>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</si>
  <si>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</si>
  <si>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</si>
  <si>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</si>
  <si>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</si>
  <si>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</si>
  <si>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</si>
  <si>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</si>
  <si>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</si>
  <si>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</si>
  <si>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</si>
  <si>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</si>
  <si>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</si>
  <si>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</si>
  <si>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</si>
  <si>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</si>
  <si>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</si>
  <si>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</si>
  <si>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</si>
  <si>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</si>
  <si>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</si>
  <si>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</si>
  <si>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</si>
  <si>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</si>
  <si>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</si>
  <si>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</si>
  <si>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</si>
  <si>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</si>
  <si>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</si>
  <si>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</si>
  <si>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</si>
  <si>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</si>
  <si>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</si>
  <si>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</si>
  <si>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</si>
  <si>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</si>
  <si>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</si>
  <si>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</si>
  <si>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</si>
  <si>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</si>
  <si>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</si>
  <si>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</si>
  <si>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</si>
  <si>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</si>
  <si>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</si>
  <si>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</si>
  <si>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</si>
  <si>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</si>
  <si>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</si>
  <si>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</si>
  <si>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</si>
  <si>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</si>
  <si>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</si>
  <si>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</si>
  <si>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</si>
  <si>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</si>
  <si>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</si>
  <si>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</si>
  <si>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</si>
  <si>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</si>
  <si>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</si>
  <si>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</si>
  <si>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</si>
  <si>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</si>
  <si>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</si>
  <si>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</si>
  <si>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</si>
  <si>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</si>
  <si>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</si>
  <si>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</si>
  <si>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</si>
  <si>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</si>
  <si>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</si>
  <si>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</si>
  <si>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</si>
  <si>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</si>
  <si>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</si>
  <si>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</si>
  <si>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</si>
  <si>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</si>
  <si>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</si>
  <si>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</si>
  <si>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</si>
  <si>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</si>
  <si>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</si>
  <si>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</si>
  <si>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</si>
  <si>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</si>
  <si>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</si>
  <si>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</si>
  <si>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</si>
  <si>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</si>
  <si>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</si>
  <si>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</si>
  <si>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</si>
  <si>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</si>
  <si>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</si>
  <si>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</si>
  <si>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</si>
  <si>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</si>
  <si>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</si>
  <si>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</si>
  <si>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</si>
  <si>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</si>
  <si>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</si>
  <si>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</si>
  <si>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</si>
  <si>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</si>
  <si>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</si>
  <si>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</si>
  <si>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</si>
  <si>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</si>
  <si>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</si>
  <si>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</si>
  <si>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</si>
  <si>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</si>
  <si>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</si>
  <si>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</si>
  <si>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</si>
  <si>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</si>
  <si>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</si>
  <si>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</si>
  <si>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</si>
  <si>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</si>
  <si>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</si>
  <si>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</si>
  <si>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</si>
  <si>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</si>
  <si>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</si>
  <si>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</si>
  <si>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</si>
  <si>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</si>
  <si>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</si>
  <si>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</si>
  <si>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</si>
  <si>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</si>
  <si>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</si>
  <si>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</si>
  <si>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</si>
  <si>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</si>
  <si>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</si>
  <si>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</si>
  <si>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</si>
  <si>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</si>
  <si>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</si>
  <si>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</si>
  <si>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</si>
  <si>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</si>
  <si>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</si>
  <si>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</si>
  <si>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</si>
  <si>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</si>
  <si>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</si>
  <si>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</si>
  <si>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</si>
  <si>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</si>
  <si>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</si>
  <si>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</si>
  <si>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</si>
  <si>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</si>
  <si>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</si>
  <si>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</si>
  <si>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</si>
  <si>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</si>
  <si>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</si>
  <si>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</si>
  <si>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</si>
  <si>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</si>
  <si>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</si>
  <si>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</si>
  <si>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</si>
  <si>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</si>
  <si>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</si>
  <si>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</si>
  <si>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</si>
  <si>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</si>
  <si>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</si>
  <si>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</si>
  <si>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</si>
  <si>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</si>
  <si>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</si>
  <si>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</si>
  <si>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</si>
  <si>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</si>
  <si>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</si>
  <si>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</si>
  <si>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</si>
  <si>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</si>
  <si>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</si>
  <si>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</si>
  <si>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</si>
  <si>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</si>
  <si>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</si>
  <si>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</si>
  <si>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</si>
  <si>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</si>
  <si>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</si>
  <si>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</si>
  <si>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</si>
  <si>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</si>
  <si>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</si>
  <si>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</si>
  <si>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</si>
  <si>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</si>
  <si>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</si>
  <si>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</si>
  <si>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</si>
  <si>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</si>
  <si>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</si>
  <si>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</si>
  <si>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</si>
  <si>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</si>
  <si>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</si>
  <si>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</si>
  <si>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</si>
  <si>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</si>
  <si>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</si>
  <si>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</si>
  <si>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</si>
  <si>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</si>
  <si>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</si>
  <si>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</si>
  <si>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</si>
  <si>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</si>
  <si>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</si>
  <si>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</si>
  <si>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</si>
  <si>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</si>
  <si>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</si>
  <si>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</si>
  <si>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</si>
  <si>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</si>
  <si>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</si>
  <si>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</si>
  <si>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</si>
  <si>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</si>
  <si>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</si>
  <si>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</si>
  <si>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</si>
  <si>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</si>
  <si>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</si>
  <si>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</si>
  <si>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</si>
  <si>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</si>
  <si>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</si>
  <si>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</si>
  <si>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</si>
  <si>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</si>
  <si>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</si>
  <si>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</si>
  <si>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</si>
  <si>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</si>
  <si>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</si>
  <si>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</si>
  <si>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</si>
  <si>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</si>
  <si>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</si>
  <si>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</si>
  <si>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</si>
  <si>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</si>
  <si>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</si>
  <si>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</si>
  <si>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</si>
  <si>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</si>
  <si>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</si>
  <si>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</si>
  <si>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</si>
  <si>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</si>
  <si>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</si>
  <si>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</si>
  <si>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</si>
  <si>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</si>
  <si>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</si>
  <si>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</si>
  <si>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</si>
  <si>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</si>
  <si>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</si>
  <si>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</si>
  <si>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</si>
  <si>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</si>
  <si>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</si>
  <si>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</si>
  <si>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</si>
  <si>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</si>
  <si>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</si>
  <si>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</si>
  <si>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</si>
  <si>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</si>
  <si>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</si>
  <si>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</si>
  <si>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</si>
  <si>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</si>
  <si>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</si>
  <si>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</si>
  <si>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</si>
  <si>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</si>
  <si>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</si>
  <si>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</si>
  <si>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</si>
  <si>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</si>
  <si>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</si>
  <si>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</si>
  <si>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</si>
  <si>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</si>
  <si>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</si>
  <si>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</si>
  <si>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</si>
  <si>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</si>
  <si>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</si>
  <si>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</si>
  <si>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</si>
  <si>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</si>
  <si>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</si>
  <si>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</si>
  <si>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</si>
  <si>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</si>
  <si>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</si>
  <si>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</si>
  <si>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</si>
  <si>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</si>
  <si>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</si>
  <si>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</si>
  <si>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</si>
  <si>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</si>
  <si>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</si>
  <si>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</si>
  <si>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</si>
  <si>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</si>
  <si>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</si>
  <si>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</si>
  <si>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</si>
  <si>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</si>
  <si>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</si>
  <si>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</si>
  <si>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</si>
  <si>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</si>
  <si>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</si>
  <si>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</si>
  <si>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</si>
  <si>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</si>
  <si>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</si>
  <si>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</si>
  <si>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</si>
  <si>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</si>
  <si>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</si>
  <si>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</si>
  <si>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</si>
  <si>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</si>
  <si>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</si>
  <si>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</si>
  <si>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</si>
  <si>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</si>
  <si>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</si>
  <si>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</si>
  <si>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</si>
  <si>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</si>
  <si>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</si>
  <si>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</si>
  <si>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</si>
  <si>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</si>
  <si>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</si>
  <si>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</si>
  <si>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</si>
  <si>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</si>
  <si>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</si>
  <si>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</si>
  <si>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</si>
  <si>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</si>
  <si>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</si>
  <si>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</si>
  <si>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</si>
  <si>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</si>
  <si>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</si>
  <si>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</si>
  <si>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</si>
  <si>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</si>
  <si>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</si>
  <si>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</si>
  <si>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</si>
  <si>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</si>
  <si>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</si>
  <si>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</si>
  <si>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</si>
  <si>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</si>
  <si>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</si>
  <si>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</si>
  <si>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</si>
  <si>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</si>
  <si>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</si>
  <si>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</si>
  <si>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</si>
  <si>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</si>
  <si>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</si>
  <si>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</si>
  <si>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</si>
  <si>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</si>
  <si>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</si>
  <si>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</si>
  <si>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</si>
  <si>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</si>
  <si>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</si>
  <si>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</si>
  <si>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</si>
  <si>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</si>
  <si>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</si>
  <si>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</si>
  <si>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</si>
  <si>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</si>
  <si>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</si>
  <si>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</si>
  <si>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</si>
  <si>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</si>
  <si>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</si>
  <si>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</si>
  <si>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</si>
  <si>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</si>
  <si>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</si>
  <si>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</si>
  <si>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</si>
  <si>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</si>
  <si>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</si>
  <si>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</si>
  <si>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</si>
  <si>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</si>
  <si>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</si>
  <si>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</si>
  <si>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</si>
  <si>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</si>
  <si>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</si>
  <si>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</si>
  <si>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</si>
  <si>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</si>
  <si>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</si>
  <si>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</si>
  <si>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</si>
  <si>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</si>
  <si>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</si>
  <si>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</si>
  <si>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</si>
  <si>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</si>
  <si>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</si>
  <si>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</si>
  <si>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</si>
  <si>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</si>
  <si>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</si>
  <si>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</si>
  <si>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</si>
  <si>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</si>
  <si>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</si>
  <si>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</si>
  <si>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</si>
  <si>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</si>
  <si>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</si>
  <si>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</si>
  <si>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</si>
  <si>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</si>
  <si>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</si>
  <si>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</si>
  <si>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</si>
  <si>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</si>
  <si>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</si>
  <si>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</si>
  <si>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</si>
  <si>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</si>
  <si>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</si>
  <si>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</si>
  <si>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</si>
  <si>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</si>
  <si>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</si>
  <si>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</si>
  <si>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</si>
  <si>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</si>
  <si>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</si>
  <si>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</si>
  <si>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</si>
  <si>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</si>
  <si>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</si>
  <si>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</si>
  <si>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</si>
  <si>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</si>
  <si>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</si>
  <si>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</si>
  <si>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</si>
  <si>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</si>
  <si>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</si>
  <si>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</si>
  <si>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</si>
  <si>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</si>
  <si>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</si>
  <si>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</si>
  <si>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</si>
  <si>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</si>
  <si>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</si>
  <si>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</si>
  <si>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</si>
  <si>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</si>
  <si>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</si>
  <si>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</si>
  <si>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</si>
  <si>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</si>
  <si>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</si>
  <si>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</si>
  <si>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</si>
  <si>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</si>
  <si>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</si>
  <si>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</si>
  <si>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</si>
  <si>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</si>
  <si>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</si>
  <si>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</si>
  <si>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</si>
  <si>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</si>
  <si>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</si>
  <si>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</si>
  <si>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</si>
  <si>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</si>
  <si>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</si>
  <si>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</si>
  <si>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</si>
  <si>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</si>
  <si>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</si>
  <si>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</si>
  <si>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</si>
  <si>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</si>
  <si>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</si>
  <si>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</si>
  <si>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</si>
  <si>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</si>
  <si>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</si>
  <si>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</si>
  <si>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</si>
  <si>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</si>
  <si>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</si>
  <si>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</si>
  <si>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</si>
  <si>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</si>
  <si>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</si>
  <si>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</si>
  <si>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</si>
  <si>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</si>
  <si>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</si>
  <si>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</si>
  <si>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</si>
  <si>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</si>
  <si>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</si>
  <si>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</si>
  <si>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</si>
  <si>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</si>
  <si>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</si>
  <si>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</si>
  <si>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</si>
  <si>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</si>
  <si>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</si>
  <si>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</si>
  <si>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</si>
  <si>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</si>
  <si>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</si>
  <si>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</si>
  <si>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</si>
  <si>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</si>
  <si>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</si>
  <si>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</si>
  <si>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</si>
  <si>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</si>
  <si>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</si>
  <si>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</si>
  <si>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</si>
  <si>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</si>
  <si>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</si>
  <si>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</si>
  <si>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</si>
  <si>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</si>
  <si>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</si>
  <si>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</si>
  <si>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</si>
  <si>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</si>
  <si>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</si>
  <si>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</si>
  <si>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</si>
  <si>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</si>
  <si>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</si>
  <si>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</si>
  <si>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</si>
  <si>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</si>
  <si>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</si>
  <si>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</si>
  <si>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</si>
  <si>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</si>
  <si>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</si>
  <si>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</si>
  <si>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</si>
  <si>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</si>
  <si>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</si>
  <si>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</si>
  <si>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</si>
  <si>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</si>
  <si>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</si>
  <si>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</si>
  <si>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</si>
  <si>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</si>
  <si>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</si>
  <si>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</si>
  <si>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</si>
  <si>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</si>
  <si>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</si>
  <si>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</si>
  <si>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</si>
  <si>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</si>
  <si>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</si>
  <si>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</si>
  <si>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</si>
  <si>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</si>
  <si>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</si>
  <si>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</si>
  <si>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</si>
  <si>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</si>
  <si>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</si>
  <si>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</si>
  <si>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</si>
  <si>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</si>
  <si>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</si>
  <si>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</si>
  <si>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</si>
  <si>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</si>
  <si>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</si>
  <si>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</si>
  <si>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</si>
  <si>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</si>
  <si>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</si>
  <si>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</si>
  <si>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</si>
  <si>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</si>
  <si>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</si>
  <si>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</si>
  <si>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</si>
  <si>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</si>
  <si>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</si>
  <si>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</si>
  <si>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</si>
  <si>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</si>
  <si>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</si>
  <si>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</si>
  <si>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</si>
  <si>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</si>
  <si>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</si>
  <si>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</si>
  <si>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</si>
  <si>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</si>
  <si>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</si>
  <si>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</si>
  <si>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</si>
  <si>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</si>
  <si>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</si>
  <si>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</si>
  <si>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</si>
  <si>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</si>
  <si>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</si>
  <si>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</si>
  <si>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</si>
  <si>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</si>
  <si>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</si>
  <si>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</si>
  <si>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</si>
  <si>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</si>
  <si>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</si>
  <si>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</si>
  <si>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</si>
  <si>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</si>
  <si>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</si>
  <si>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</si>
  <si>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</si>
  <si>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</si>
  <si>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</si>
  <si>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</si>
  <si>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</si>
  <si>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</si>
  <si>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</si>
  <si>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</si>
  <si>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</si>
  <si>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</si>
  <si>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</si>
  <si>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</si>
  <si>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</si>
  <si>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</si>
  <si>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</si>
  <si>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</si>
  <si>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</si>
  <si>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</si>
  <si>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</si>
  <si>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</si>
  <si>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</si>
  <si>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</si>
  <si>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</si>
  <si>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</si>
  <si>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</si>
  <si>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</si>
  <si>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</si>
  <si>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</si>
  <si>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</si>
  <si>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</si>
  <si>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</si>
  <si>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</si>
  <si>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</si>
  <si>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</si>
  <si>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</si>
  <si>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</si>
  <si>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</si>
  <si>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</si>
  <si>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</si>
  <si>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</si>
  <si>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</si>
  <si>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</si>
  <si>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</si>
  <si>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</si>
  <si>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</si>
  <si>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</si>
  <si>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</si>
  <si>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</si>
  <si>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</si>
  <si>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</si>
  <si>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</si>
  <si>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</si>
  <si>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</si>
  <si>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</si>
  <si>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</si>
  <si>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</si>
  <si>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</si>
  <si>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</si>
  <si>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</si>
  <si>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</si>
  <si>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</si>
  <si>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</si>
  <si>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</si>
  <si>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</si>
  <si>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</si>
  <si>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</si>
  <si>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</si>
  <si>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</si>
  <si>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</si>
  <si>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</si>
  <si>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</si>
  <si>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</si>
  <si>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</si>
  <si>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</si>
  <si>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</si>
  <si>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</si>
  <si>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</si>
  <si>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</si>
  <si>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</si>
  <si>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</si>
  <si>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</si>
  <si>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</si>
  <si>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</si>
  <si>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</si>
  <si>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</si>
  <si>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</si>
  <si>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</si>
  <si>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</si>
  <si>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</si>
  <si>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</si>
  <si>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</si>
  <si>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</si>
  <si>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</si>
  <si>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</si>
  <si>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</si>
  <si>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</si>
  <si>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</si>
  <si>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</si>
  <si>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</si>
  <si>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</si>
  <si>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</si>
  <si>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</si>
  <si>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</si>
  <si>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</si>
  <si>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</si>
  <si>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</si>
  <si>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</si>
  <si>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</si>
  <si>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</si>
  <si>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</si>
  <si>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</si>
  <si>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</si>
  <si>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</si>
  <si>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</si>
  <si>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</si>
  <si>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</si>
  <si>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</si>
  <si>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</si>
  <si>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</si>
  <si>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</si>
  <si>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</si>
  <si>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</si>
  <si>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</si>
  <si>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</si>
  <si>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</si>
  <si>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</si>
  <si>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</si>
  <si>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</si>
  <si>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</si>
  <si>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</si>
  <si>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</si>
  <si>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</si>
  <si>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</si>
  <si>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</si>
  <si>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</si>
  <si>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</si>
  <si>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</si>
  <si>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</si>
  <si>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</si>
  <si>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</si>
  <si>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</si>
  <si>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</si>
  <si>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</si>
  <si>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</si>
  <si>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</si>
  <si>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</si>
  <si>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</si>
  <si>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</si>
  <si>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</si>
  <si>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</si>
  <si>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</si>
  <si>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</si>
  <si>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</si>
  <si>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</si>
  <si>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</si>
  <si>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</si>
  <si>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</si>
  <si>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</si>
  <si>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</si>
  <si>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</si>
  <si>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</si>
  <si>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</si>
  <si>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</si>
  <si>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</si>
  <si>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</si>
  <si>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</si>
  <si>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</si>
  <si>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</si>
  <si>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</si>
  <si>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</si>
  <si>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</si>
  <si>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</si>
  <si>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</si>
  <si>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</si>
  <si>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</si>
  <si>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</si>
  <si>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</si>
  <si>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</si>
  <si>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</si>
  <si>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</si>
  <si>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</si>
  <si>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</si>
  <si>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</si>
  <si>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</si>
  <si>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</si>
  <si>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</si>
  <si>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</si>
  <si>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</si>
  <si>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</si>
  <si>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</si>
  <si>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</si>
  <si>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</si>
  <si>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</si>
  <si>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</si>
  <si>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</si>
  <si>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</si>
  <si>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</si>
  <si>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</si>
  <si>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</si>
  <si>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</si>
  <si>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</si>
  <si>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</si>
  <si>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</si>
  <si>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</si>
  <si>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</si>
  <si>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</si>
  <si>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</si>
  <si>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</si>
  <si>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</si>
  <si>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</si>
  <si>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</si>
  <si>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</si>
  <si>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</si>
  <si>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</si>
  <si>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</si>
  <si>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</si>
  <si>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</si>
  <si>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</si>
  <si>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</si>
  <si>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</si>
  <si>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</si>
  <si>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</si>
  <si>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</si>
  <si>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</si>
  <si>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</si>
  <si>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</si>
  <si>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</si>
  <si>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</si>
  <si>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</si>
  <si>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</si>
  <si>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</si>
  <si>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</si>
  <si>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</si>
  <si>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</si>
  <si>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</si>
  <si>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</si>
  <si>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</si>
  <si>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</si>
  <si>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</si>
  <si>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</si>
  <si>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</si>
  <si>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</si>
  <si>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</si>
  <si>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</si>
  <si>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</si>
  <si>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</si>
  <si>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</si>
  <si>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</si>
  <si>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</si>
  <si>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</si>
  <si>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</si>
  <si>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</si>
  <si>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</si>
  <si>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</si>
  <si>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</si>
  <si>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</si>
  <si>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</si>
  <si>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</si>
  <si>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</si>
  <si>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</si>
  <si>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</si>
  <si>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</si>
  <si>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</si>
  <si>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</si>
  <si>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</si>
  <si>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</si>
  <si>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</si>
  <si>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</si>
  <si>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</si>
  <si>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</si>
  <si>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</si>
  <si>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</si>
  <si>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</si>
  <si>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</si>
  <si>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</si>
  <si>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</si>
  <si>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</si>
  <si>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</si>
  <si>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</si>
  <si>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</si>
  <si>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</si>
  <si>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</si>
  <si>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</si>
  <si>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</si>
  <si>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</si>
  <si>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</si>
  <si>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</si>
  <si>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</si>
  <si>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</si>
  <si>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</si>
  <si>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</si>
  <si>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</si>
  <si>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</si>
  <si>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</si>
  <si>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</si>
  <si>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</si>
  <si>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</si>
  <si>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</si>
  <si>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</si>
  <si>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</si>
  <si>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</si>
  <si>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</si>
  <si>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</si>
  <si>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</si>
  <si>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</si>
  <si>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</si>
  <si>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</si>
  <si>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</si>
  <si>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</si>
  <si>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</si>
  <si>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</si>
  <si>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</si>
  <si>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</si>
  <si>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</si>
  <si>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</si>
  <si>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</si>
  <si>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</si>
  <si>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</si>
  <si>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</si>
  <si>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</si>
  <si>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</si>
  <si>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</si>
  <si>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</si>
  <si>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</si>
  <si>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</si>
  <si>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</si>
  <si>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</si>
  <si>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</si>
  <si>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</si>
  <si>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</si>
  <si>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</si>
  <si>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</si>
  <si>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</si>
  <si>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</si>
  <si>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</si>
  <si>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</si>
  <si>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</si>
  <si>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</si>
  <si>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</si>
  <si>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</si>
  <si>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</si>
  <si>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</si>
  <si>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</si>
  <si>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</si>
  <si>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</si>
  <si>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</si>
  <si>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</si>
  <si>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</si>
  <si>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</si>
  <si>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</si>
  <si>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</si>
  <si>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</si>
  <si>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</si>
  <si>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</si>
  <si>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</si>
  <si>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</si>
  <si>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</si>
  <si>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</si>
  <si>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</si>
  <si>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</si>
  <si>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</si>
  <si>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</si>
  <si>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</si>
  <si>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</si>
  <si>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</si>
  <si>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</si>
  <si>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</si>
  <si>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</si>
  <si>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</si>
  <si>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</si>
  <si>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</si>
  <si>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</si>
  <si>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</si>
  <si>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</si>
  <si>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</si>
  <si>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</si>
  <si>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</si>
  <si>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</si>
  <si>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</si>
  <si>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</si>
  <si>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</si>
  <si>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</si>
  <si>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</si>
  <si>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</si>
  <si>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</si>
  <si>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</si>
  <si>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</si>
  <si>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</si>
  <si>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</si>
  <si>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</si>
  <si>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</si>
  <si>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</si>
  <si>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</si>
  <si>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</si>
  <si>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</si>
  <si>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</si>
  <si>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</si>
  <si>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</si>
  <si>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</si>
  <si>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</si>
  <si>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</si>
  <si>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</si>
  <si>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</si>
  <si>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</si>
  <si>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</si>
  <si>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</si>
  <si>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</si>
  <si>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</si>
  <si>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</si>
  <si>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</si>
  <si>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</si>
  <si>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</si>
  <si>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</si>
  <si>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</si>
  <si>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</si>
  <si>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</si>
  <si>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</si>
  <si>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</si>
  <si>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</si>
  <si>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</si>
  <si>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</si>
  <si>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</si>
  <si>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</si>
  <si>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</si>
  <si>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</si>
  <si>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</si>
  <si>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</si>
  <si>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</si>
  <si>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</si>
  <si>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</si>
  <si>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</si>
  <si>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</si>
  <si>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</si>
  <si>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</si>
  <si>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</si>
  <si>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</si>
  <si>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</si>
  <si>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</si>
  <si>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</si>
  <si>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</si>
  <si>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</si>
  <si>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</si>
  <si>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</si>
  <si>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</si>
  <si>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</si>
  <si>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</si>
  <si>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</si>
  <si>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</si>
  <si>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</si>
  <si>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</si>
  <si>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</si>
  <si>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</si>
  <si>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</si>
  <si>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</si>
  <si>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</si>
  <si>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</si>
  <si>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</si>
  <si>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</si>
  <si>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</si>
  <si>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</si>
  <si>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</si>
  <si>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</si>
  <si>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</si>
  <si>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</si>
  <si>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</si>
  <si>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</si>
  <si>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</si>
  <si>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</si>
  <si>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</si>
  <si>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</si>
  <si>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</si>
  <si>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</si>
  <si>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</si>
  <si>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</si>
  <si>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</si>
  <si>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</si>
  <si>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</si>
  <si>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</si>
  <si>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</si>
  <si>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</si>
  <si>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</si>
  <si>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</si>
  <si>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</si>
  <si>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</si>
  <si>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</si>
  <si>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</si>
  <si>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</si>
  <si>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</si>
  <si>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</si>
  <si>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</si>
  <si>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</si>
  <si>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</si>
  <si>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</si>
  <si>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</si>
  <si>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</si>
  <si>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</si>
  <si>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</si>
  <si>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</si>
  <si>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</si>
  <si>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</si>
  <si>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</si>
  <si>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</si>
  <si>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</si>
  <si>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</si>
  <si>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</si>
  <si>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</si>
  <si>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</si>
  <si>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</si>
  <si>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</si>
  <si>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</si>
  <si>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</si>
  <si>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</si>
  <si>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</si>
  <si>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</si>
  <si>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</si>
  <si>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</si>
  <si>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</si>
  <si>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</si>
  <si>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</si>
  <si>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</si>
  <si>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</si>
  <si>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</si>
  <si>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</si>
  <si>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</si>
  <si>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</si>
  <si>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</si>
  <si>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</si>
  <si>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</si>
  <si>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</si>
  <si>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</si>
  <si>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</si>
  <si>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</si>
  <si>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</si>
  <si>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</si>
  <si>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</si>
  <si>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</si>
  <si>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</si>
  <si>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</si>
  <si>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</si>
  <si>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</si>
  <si>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</si>
  <si>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</si>
  <si>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</si>
  <si>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</si>
  <si>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</si>
  <si>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</si>
  <si>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</si>
  <si>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</si>
  <si>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</si>
  <si>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</si>
  <si>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</si>
  <si>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</si>
  <si>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</si>
  <si>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</si>
  <si>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</si>
  <si>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</si>
  <si>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</si>
  <si>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</si>
  <si>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</si>
  <si>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</si>
  <si>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</si>
  <si>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</si>
  <si>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</si>
  <si>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</si>
  <si>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</si>
  <si>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</si>
  <si>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</si>
  <si>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</si>
  <si>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</si>
  <si>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</si>
  <si>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</si>
  <si>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</si>
  <si>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</si>
  <si>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</si>
  <si>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</si>
  <si>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</si>
  <si>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</si>
  <si>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</si>
  <si>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</si>
  <si>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</si>
  <si>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</si>
  <si>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</si>
  <si>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</si>
  <si>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</si>
  <si>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</si>
  <si>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</si>
  <si>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</si>
  <si>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</si>
  <si>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</si>
  <si>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</si>
  <si>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</si>
  <si>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</si>
  <si>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</si>
  <si>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</si>
  <si>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</si>
  <si>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</si>
  <si>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</si>
  <si>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</si>
  <si>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</si>
  <si>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</si>
  <si>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</si>
  <si>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</si>
  <si>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</si>
  <si>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</si>
  <si>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</si>
  <si>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</si>
  <si>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</si>
  <si>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</si>
  <si>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</si>
  <si>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</si>
  <si>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</si>
  <si>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</si>
  <si>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</si>
  <si>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</si>
  <si>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</si>
  <si>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</si>
  <si>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</si>
  <si>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</si>
  <si>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</si>
  <si>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</si>
  <si>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</si>
  <si>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</si>
  <si>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</si>
  <si>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</si>
  <si>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</si>
  <si>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</si>
  <si>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</si>
  <si>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</si>
  <si>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</si>
  <si>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</si>
  <si>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</si>
  <si>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</si>
  <si>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</si>
  <si>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</si>
  <si>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</si>
  <si>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</si>
  <si>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</si>
  <si>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</si>
  <si>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</si>
  <si>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</si>
  <si>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</si>
  <si>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</si>
  <si>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</si>
  <si>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</si>
  <si>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</si>
  <si>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</si>
  <si>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</si>
  <si>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</si>
  <si>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</si>
  <si>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</si>
  <si>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</si>
  <si>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</si>
  <si>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</si>
  <si>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</si>
  <si>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</si>
  <si>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</si>
  <si>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</si>
  <si>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</si>
  <si>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</si>
  <si>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</si>
  <si>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</si>
  <si>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</si>
  <si>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</si>
  <si>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</si>
  <si>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</si>
  <si>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</si>
  <si>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</si>
  <si>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</si>
  <si>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</si>
  <si>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</si>
  <si>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</si>
  <si>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</si>
  <si>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</si>
  <si>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</si>
  <si>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</si>
  <si>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</si>
  <si>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</si>
  <si>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</si>
  <si>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</si>
  <si>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</si>
  <si>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</si>
  <si>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</si>
  <si>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</si>
  <si>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</si>
  <si>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</si>
  <si>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</si>
  <si>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</si>
  <si>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</si>
  <si>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</si>
  <si>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</si>
  <si>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</si>
  <si>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</si>
  <si>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</si>
  <si>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</si>
  <si>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</si>
  <si>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</si>
  <si>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</si>
  <si>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</si>
  <si>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</si>
  <si>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</si>
  <si>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</si>
  <si>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</si>
  <si>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</si>
  <si>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</si>
  <si>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</si>
  <si>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</si>
  <si>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</si>
  <si>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</si>
  <si>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</si>
  <si>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</si>
  <si>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</si>
  <si>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</si>
  <si>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</si>
  <si>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</si>
  <si>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</si>
  <si>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</si>
  <si>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</si>
  <si>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</si>
  <si>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</si>
  <si>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</si>
  <si>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</si>
  <si>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</si>
  <si>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</si>
  <si>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</si>
  <si>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</si>
  <si>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</si>
  <si>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</si>
  <si>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</si>
  <si>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</si>
  <si>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</si>
  <si>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</si>
  <si>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</si>
  <si>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</si>
  <si>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</si>
  <si>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</si>
  <si>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</si>
  <si>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</si>
  <si>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</si>
  <si>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</si>
  <si>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</si>
  <si>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</si>
  <si>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</si>
  <si>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</si>
  <si>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</si>
  <si>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</si>
  <si>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</si>
  <si>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</si>
  <si>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</si>
  <si>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</si>
  <si>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</si>
  <si>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</si>
  <si>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</si>
  <si>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</si>
  <si>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</si>
  <si>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</si>
  <si>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</si>
  <si>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</si>
  <si>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</si>
  <si>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</si>
  <si>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</si>
  <si>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</si>
  <si>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</si>
  <si>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</si>
  <si>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</si>
  <si>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</si>
  <si>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</si>
  <si>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</si>
  <si>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</si>
  <si>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</si>
  <si>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</si>
  <si>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</si>
  <si>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</si>
  <si>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</si>
  <si>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</si>
  <si>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</si>
  <si>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</si>
  <si>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</si>
  <si>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</si>
  <si>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</si>
  <si>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</si>
  <si>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</si>
  <si>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</si>
  <si>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</si>
  <si>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</si>
  <si>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</si>
  <si>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</si>
  <si>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</si>
  <si>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</si>
  <si>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</si>
  <si>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</si>
  <si>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</si>
  <si>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</si>
  <si>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</si>
  <si>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</si>
  <si>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</si>
  <si>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</si>
  <si>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</si>
  <si>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</si>
  <si>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</si>
  <si>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</si>
  <si>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</si>
  <si>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</si>
  <si>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</si>
  <si>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</si>
  <si>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</si>
  <si>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</si>
  <si>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</si>
  <si>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</si>
  <si>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</si>
  <si>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</si>
  <si>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</si>
  <si>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</si>
  <si>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</si>
  <si>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</si>
  <si>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</si>
  <si>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</si>
  <si>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</si>
  <si>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</si>
  <si>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</si>
  <si>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</si>
  <si>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</si>
  <si>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</si>
  <si>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</si>
  <si>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</si>
  <si>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</si>
  <si>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</si>
  <si>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</si>
  <si>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</si>
  <si>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</si>
  <si>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</si>
  <si>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</si>
  <si>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</si>
  <si>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</si>
  <si>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</si>
  <si>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</si>
  <si>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</si>
  <si>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</si>
  <si>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</si>
  <si>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</si>
  <si>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</si>
  <si>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</si>
  <si>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</si>
  <si>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</si>
  <si>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</si>
  <si>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</si>
  <si>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</si>
  <si>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</si>
  <si>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</si>
  <si>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</si>
  <si>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</si>
  <si>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</si>
  <si>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</si>
  <si>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</si>
  <si>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</si>
  <si>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</si>
  <si>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</si>
  <si>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</si>
  <si>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</si>
  <si>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</si>
  <si>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</si>
  <si>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</si>
  <si>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</si>
  <si>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</si>
  <si>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</si>
  <si>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</si>
  <si>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</si>
  <si>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</si>
  <si>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</si>
  <si>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</si>
  <si>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</si>
  <si>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</si>
  <si>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</si>
  <si>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</si>
  <si>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</si>
  <si>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</si>
  <si>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</si>
  <si>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</si>
  <si>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</si>
  <si>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</si>
  <si>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</si>
  <si>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</si>
  <si>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</si>
  <si>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</si>
  <si>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</si>
  <si>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</si>
  <si>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</si>
  <si>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</si>
  <si>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</si>
  <si>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</si>
  <si>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</si>
  <si>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</si>
  <si>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</si>
  <si>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</si>
  <si>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</si>
  <si>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</si>
  <si>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</si>
  <si>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</si>
  <si>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</si>
  <si>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</si>
  <si>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</si>
  <si>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</si>
  <si>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</si>
  <si>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</si>
  <si>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</si>
  <si>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</si>
  <si>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</si>
  <si>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</si>
  <si>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</si>
  <si>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</si>
  <si>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</si>
  <si>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</si>
  <si>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</si>
  <si>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</si>
  <si>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</si>
  <si>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</si>
  <si>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</si>
  <si>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</si>
  <si>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</si>
  <si>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</si>
  <si>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</si>
  <si>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</si>
  <si>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</si>
  <si>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</si>
  <si>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</si>
  <si>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</si>
  <si>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</si>
  <si>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</si>
  <si>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</si>
  <si>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</si>
  <si>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</si>
  <si>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</si>
  <si>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</si>
  <si>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</si>
  <si>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</si>
  <si>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</si>
  <si>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</si>
  <si>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</si>
  <si>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</si>
  <si>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</si>
  <si>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</si>
  <si>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</si>
  <si>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</si>
  <si>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</si>
  <si>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</si>
  <si>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</si>
  <si>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</si>
  <si>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</si>
  <si>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</si>
  <si>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</si>
  <si>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</si>
  <si>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</si>
  <si>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</si>
  <si>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</si>
  <si>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</si>
  <si>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</si>
  <si>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</si>
  <si>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</si>
  <si>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</si>
  <si>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</si>
  <si>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</si>
  <si>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</si>
  <si>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</si>
  <si>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</si>
  <si>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</si>
  <si>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</si>
  <si>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</si>
  <si>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</si>
  <si>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</si>
  <si>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</si>
  <si>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</si>
  <si>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</si>
  <si>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</si>
  <si>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</si>
  <si>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</si>
  <si>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</si>
  <si>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</si>
  <si>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</si>
  <si>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</si>
  <si>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</si>
  <si>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</si>
  <si>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</si>
  <si>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</si>
  <si>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</si>
  <si>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</si>
  <si>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</si>
  <si>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</si>
  <si>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</si>
  <si>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</si>
  <si>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</si>
  <si>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</si>
  <si>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</si>
  <si>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</si>
  <si>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</si>
  <si>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</si>
  <si>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</si>
  <si>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</si>
  <si>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</si>
  <si>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</si>
  <si>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</si>
  <si>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</si>
  <si>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</si>
  <si>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</si>
  <si>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</si>
  <si>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</si>
  <si>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</si>
  <si>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</si>
  <si>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</si>
  <si>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</si>
  <si>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</si>
  <si>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</si>
  <si>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</si>
  <si>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</si>
  <si>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</si>
  <si>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</si>
  <si>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</si>
  <si>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</si>
  <si>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</si>
  <si>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</si>
  <si>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</si>
  <si>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</si>
  <si>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</si>
  <si>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</si>
  <si>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</si>
  <si>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</si>
  <si>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</si>
  <si>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</si>
  <si>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</si>
  <si>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</si>
  <si>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</si>
  <si>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</si>
  <si>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</si>
  <si>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</si>
  <si>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</si>
  <si>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</si>
  <si>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</si>
  <si>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</si>
  <si>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</si>
  <si>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</si>
  <si>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</si>
  <si>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</si>
  <si>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</si>
  <si>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</si>
  <si>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</si>
  <si>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</si>
  <si>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</si>
  <si>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</si>
  <si>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</si>
  <si>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</si>
  <si>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</si>
  <si>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</si>
  <si>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</si>
  <si>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</si>
  <si>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</si>
  <si>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</si>
  <si>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</si>
  <si>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</si>
  <si>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</si>
  <si>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</si>
  <si>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</si>
  <si>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</si>
  <si>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</si>
  <si>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</si>
  <si>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</si>
  <si>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</si>
  <si>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</si>
  <si>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</si>
  <si>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</si>
  <si>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</si>
  <si>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</si>
  <si>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</si>
  <si>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</si>
  <si>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</si>
  <si>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</si>
  <si>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</si>
  <si>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</si>
  <si>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</si>
  <si>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</si>
  <si>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</si>
  <si>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</si>
  <si>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</si>
  <si>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</si>
  <si>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</si>
  <si>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</si>
  <si>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</si>
  <si>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</si>
  <si>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</si>
  <si>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</si>
  <si>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</si>
  <si>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</si>
  <si>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</si>
  <si>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</si>
  <si>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</si>
  <si>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</si>
  <si>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</si>
  <si>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</si>
  <si>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</si>
  <si>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</si>
  <si>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</si>
  <si>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</si>
  <si>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</si>
  <si>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</si>
  <si>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</si>
  <si>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</si>
  <si>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</si>
  <si>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</si>
  <si>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</si>
  <si>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</si>
  <si>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</si>
  <si>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</si>
  <si>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</si>
  <si>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</si>
  <si>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</si>
  <si>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</si>
  <si>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</si>
  <si>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</si>
  <si>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</si>
  <si>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</si>
  <si>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</si>
  <si>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</si>
  <si>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</si>
  <si>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</si>
  <si>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</si>
  <si>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</si>
  <si>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</si>
  <si>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</si>
  <si>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</si>
  <si>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</si>
  <si>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</si>
  <si>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</si>
  <si>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</si>
  <si>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</si>
  <si>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</si>
  <si>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</si>
  <si>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</si>
  <si>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</si>
  <si>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</si>
  <si>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</si>
  <si>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</si>
  <si>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</si>
  <si>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</si>
  <si>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</si>
  <si>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</si>
  <si>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</si>
  <si>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</si>
  <si>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</si>
  <si>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</si>
  <si>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</si>
  <si>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</si>
  <si>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</si>
  <si>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</si>
  <si>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</si>
  <si>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</si>
  <si>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</si>
  <si>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</si>
  <si>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</si>
  <si>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</si>
  <si>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</si>
  <si>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</si>
  <si>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</si>
  <si>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</si>
  <si>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</si>
  <si>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</si>
  <si>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</si>
  <si>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</si>
  <si>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</si>
  <si>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</si>
  <si>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</si>
  <si>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</si>
  <si>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</si>
  <si>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</si>
  <si>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</si>
  <si>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</si>
  <si>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</si>
  <si>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</si>
  <si>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</si>
  <si>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</si>
  <si>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</si>
  <si>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</si>
  <si>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</si>
  <si>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</si>
  <si>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</si>
  <si>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</si>
  <si>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</si>
  <si>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</si>
  <si>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</si>
  <si>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</si>
  <si>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</si>
  <si>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</si>
  <si>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</si>
  <si>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</si>
  <si>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</si>
  <si>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</si>
  <si>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</si>
  <si>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</si>
  <si>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</si>
  <si>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</si>
  <si>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</si>
  <si>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</si>
  <si>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</si>
  <si>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</si>
  <si>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</si>
  <si>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</si>
  <si>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</si>
  <si>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</si>
  <si>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</si>
  <si>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</si>
  <si>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</si>
  <si>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</si>
  <si>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</si>
  <si>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</si>
  <si>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</si>
  <si>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</si>
  <si>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</si>
  <si>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</si>
  <si>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</si>
  <si>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</si>
  <si>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</si>
  <si>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</si>
  <si>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</si>
  <si>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</si>
  <si>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</si>
  <si>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</si>
  <si>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</si>
  <si>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</si>
  <si>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</si>
  <si>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</si>
  <si>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</si>
  <si>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</si>
  <si>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</si>
  <si>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</si>
  <si>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</si>
  <si>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</si>
  <si>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</si>
  <si>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</si>
  <si>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</si>
  <si>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</si>
  <si>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</si>
  <si>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</si>
  <si>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</si>
  <si>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</si>
  <si>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</si>
  <si>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</si>
  <si>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</si>
  <si>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</si>
  <si>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</si>
  <si>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</si>
  <si>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</si>
  <si>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</si>
  <si>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</si>
  <si>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</si>
  <si>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</si>
  <si>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</si>
  <si>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</si>
  <si>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</si>
  <si>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</si>
  <si>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</si>
  <si>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</si>
  <si>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</si>
  <si>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</si>
  <si>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</si>
  <si>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</si>
  <si>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</si>
  <si>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</si>
  <si>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</si>
  <si>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</si>
  <si>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</si>
  <si>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</si>
  <si>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</si>
  <si>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</si>
  <si>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</si>
  <si>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</si>
  <si>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</si>
  <si>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</si>
  <si>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</si>
  <si>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</si>
  <si>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</si>
  <si>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</si>
  <si>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</si>
  <si>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</si>
  <si>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</si>
  <si>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</si>
  <si>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</si>
  <si>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</si>
  <si>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</si>
  <si>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</si>
  <si>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</si>
  <si>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</si>
  <si>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</si>
  <si>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</si>
  <si>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</si>
  <si>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</si>
  <si>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</si>
  <si>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</si>
  <si>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</si>
  <si>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</si>
  <si>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</si>
  <si>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</si>
  <si>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</si>
  <si>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</si>
  <si>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</si>
  <si>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</si>
  <si>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</si>
  <si>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</si>
  <si>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</si>
  <si>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</si>
  <si>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</si>
  <si>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</si>
  <si>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</si>
  <si>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</si>
  <si>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</si>
  <si>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</si>
  <si>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</si>
  <si>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</si>
  <si>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</si>
  <si>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</si>
  <si>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</si>
  <si>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</si>
  <si>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</si>
  <si>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</si>
  <si>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</si>
  <si>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</si>
  <si>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</si>
  <si>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</si>
  <si>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</si>
  <si>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</si>
  <si>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</si>
  <si>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</si>
  <si>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</si>
  <si>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</si>
  <si>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</si>
  <si>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</si>
  <si>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</si>
  <si>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</si>
  <si>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</si>
  <si>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</si>
  <si>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</si>
  <si>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</si>
  <si>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</si>
  <si>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</si>
  <si>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</si>
  <si>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</si>
  <si>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</si>
  <si>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</si>
  <si>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</si>
  <si>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</si>
  <si>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</si>
  <si>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</si>
  <si>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</si>
  <si>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</si>
  <si>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</si>
  <si>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</si>
  <si>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</si>
  <si>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</si>
  <si>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</si>
  <si>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</si>
  <si>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</si>
  <si>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</si>
  <si>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</si>
  <si>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</si>
  <si>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</si>
  <si>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</si>
  <si>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</si>
  <si>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</si>
  <si>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</si>
  <si>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</si>
  <si>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</si>
  <si>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</si>
  <si>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</si>
  <si>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</si>
  <si>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</si>
  <si>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</si>
  <si>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</si>
  <si>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</si>
  <si>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</si>
  <si>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</si>
  <si>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</si>
  <si>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</si>
  <si>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</si>
  <si>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</si>
  <si>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</si>
  <si>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</si>
  <si>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</si>
  <si>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</si>
  <si>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</si>
  <si>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</si>
  <si>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</si>
  <si>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</si>
  <si>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</si>
  <si>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</si>
  <si>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</si>
  <si>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</si>
  <si>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</si>
  <si>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</si>
  <si>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</si>
  <si>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</si>
  <si>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</si>
  <si>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</si>
  <si>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</si>
  <si>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</si>
  <si>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</si>
  <si>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</si>
  <si>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</si>
  <si>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</si>
  <si>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</si>
  <si>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</si>
  <si>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</si>
  <si>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</si>
  <si>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</si>
  <si>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</si>
  <si>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</si>
  <si>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</si>
  <si>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</si>
  <si>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</si>
  <si>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</si>
  <si>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</si>
  <si>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</si>
  <si>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</si>
  <si>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</si>
  <si>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</si>
  <si>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</si>
  <si>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</si>
  <si>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</si>
  <si>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</si>
  <si>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</si>
  <si>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</si>
  <si>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</si>
  <si>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</si>
  <si>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</si>
  <si>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</si>
  <si>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</si>
  <si>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</si>
  <si>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</si>
  <si>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</si>
  <si>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</si>
  <si>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</si>
  <si>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</si>
  <si>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</si>
  <si>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</si>
  <si>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</si>
  <si>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</si>
  <si>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</si>
  <si>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</si>
  <si>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</si>
  <si>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</si>
  <si>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</si>
  <si>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</si>
  <si>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</si>
  <si>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</si>
  <si>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</si>
  <si>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</si>
  <si>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</si>
  <si>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</si>
  <si>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</si>
  <si>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</si>
  <si>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</si>
  <si>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</si>
  <si>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</si>
  <si>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</si>
  <si>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</si>
  <si>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</si>
  <si>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</si>
  <si>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</si>
  <si>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</si>
  <si>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</si>
  <si>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</si>
  <si>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</si>
  <si>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</si>
  <si>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</si>
  <si>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</si>
  <si>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</si>
  <si>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</si>
  <si>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</si>
  <si>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</si>
  <si>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</si>
  <si>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</si>
  <si>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</si>
  <si>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</si>
  <si>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</si>
  <si>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</si>
  <si>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</si>
  <si>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</si>
  <si>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</si>
  <si>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</si>
  <si>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</si>
  <si>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</si>
  <si>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</si>
  <si>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</si>
  <si>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</si>
  <si>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</si>
  <si>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</si>
  <si>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</si>
  <si>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</si>
  <si>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</si>
  <si>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</si>
  <si>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</si>
  <si>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</si>
  <si>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</si>
  <si>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</si>
  <si>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</si>
  <si>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</si>
  <si>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</si>
  <si>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</si>
  <si>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</si>
  <si>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</si>
  <si>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</si>
  <si>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</si>
  <si>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</si>
  <si>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</si>
  <si>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</si>
  <si>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</si>
  <si>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</si>
  <si>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</si>
  <si>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</si>
  <si>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</si>
  <si>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</si>
  <si>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</si>
  <si>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</si>
  <si>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</si>
  <si>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</si>
  <si>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</si>
  <si>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</si>
  <si>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</si>
  <si>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</si>
  <si>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</si>
  <si>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</si>
  <si>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</si>
  <si>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</si>
  <si>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</si>
  <si>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</si>
  <si>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</si>
  <si>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</si>
  <si>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</si>
  <si>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</si>
  <si>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</si>
  <si>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</si>
  <si>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</si>
  <si>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</si>
  <si>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</si>
  <si>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</si>
  <si>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</si>
  <si>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</si>
  <si>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</si>
  <si>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</si>
  <si>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</si>
  <si>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</si>
  <si>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</si>
  <si>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</si>
  <si>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</si>
  <si>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</si>
  <si>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</si>
  <si>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</si>
  <si>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</si>
  <si>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</si>
  <si>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</si>
  <si>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</si>
  <si>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</si>
  <si>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</si>
  <si>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</si>
  <si>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</si>
  <si>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</si>
  <si>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</si>
  <si>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</si>
  <si>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</si>
  <si>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</si>
  <si>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</si>
  <si>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</si>
  <si>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</si>
  <si>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</si>
  <si>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</si>
  <si>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</si>
  <si>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</si>
  <si>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</si>
  <si>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</si>
  <si>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</si>
  <si>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</si>
  <si>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</si>
  <si>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</si>
  <si>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</si>
  <si>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</si>
  <si>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</si>
  <si>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</si>
  <si>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</si>
  <si>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</si>
  <si>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</si>
  <si>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</si>
  <si>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</si>
  <si>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</si>
  <si>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</si>
  <si>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</si>
  <si>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</si>
  <si>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</si>
  <si>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</si>
  <si>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</si>
  <si>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</si>
  <si>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</si>
  <si>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</si>
  <si>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</si>
  <si>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</si>
  <si>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</si>
  <si>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</si>
  <si>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</si>
  <si>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</si>
  <si>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</si>
  <si>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</si>
  <si>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</si>
  <si>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</si>
  <si>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</si>
  <si>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</si>
  <si>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</si>
  <si>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</si>
  <si>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</si>
  <si>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</si>
  <si>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</si>
  <si>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</si>
  <si>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</si>
  <si>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</si>
  <si>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</si>
  <si>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</si>
  <si>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</si>
  <si>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</si>
  <si>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</si>
  <si>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</si>
  <si>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</si>
  <si>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</si>
  <si>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</si>
  <si>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</si>
  <si>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</si>
  <si>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</si>
  <si>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</si>
  <si>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</si>
  <si>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</si>
  <si>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</si>
  <si>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</si>
  <si>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</si>
  <si>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</si>
  <si>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</si>
  <si>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</si>
  <si>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</si>
  <si>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</si>
  <si>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</si>
  <si>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</si>
  <si>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</si>
  <si>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</si>
  <si>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</si>
  <si>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</si>
  <si>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</si>
  <si>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</si>
  <si>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</si>
  <si>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</si>
  <si>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</si>
  <si>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</si>
  <si>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</si>
  <si>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</si>
  <si>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</si>
  <si>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</si>
  <si>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</si>
  <si>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</si>
  <si>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</si>
  <si>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</si>
  <si>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</si>
  <si>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</si>
  <si>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</si>
  <si>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</si>
  <si>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</si>
  <si>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</si>
  <si>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</si>
  <si>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</si>
  <si>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</si>
  <si>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</si>
  <si>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</si>
  <si>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</si>
  <si>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</si>
  <si>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</si>
  <si>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</si>
  <si>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</si>
  <si>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</si>
  <si>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</si>
  <si>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</si>
  <si>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</si>
  <si>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</si>
  <si>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</si>
  <si>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</si>
  <si>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</si>
  <si>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</si>
  <si>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</si>
  <si>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</si>
  <si>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</si>
  <si>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</si>
  <si>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</si>
  <si>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</si>
  <si>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</si>
  <si>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</si>
  <si>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</si>
  <si>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</si>
  <si>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</si>
  <si>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</si>
  <si>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</si>
  <si>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</si>
  <si>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</si>
  <si>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</si>
  <si>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</si>
  <si>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</si>
  <si>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</si>
  <si>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</si>
  <si>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</si>
  <si>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</si>
  <si>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</si>
  <si>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</si>
  <si>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</si>
  <si>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</si>
  <si>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</si>
  <si>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</si>
  <si>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</si>
  <si>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</si>
  <si>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</si>
  <si>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</si>
  <si>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</si>
  <si>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</si>
  <si>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</si>
  <si>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</si>
  <si>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</si>
  <si>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</si>
  <si>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</si>
  <si>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</si>
  <si>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</si>
  <si>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</si>
  <si>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</si>
  <si>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</si>
  <si>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</si>
  <si>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</si>
  <si>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</si>
  <si>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</si>
  <si>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</si>
  <si>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</si>
  <si>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</si>
  <si>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</si>
  <si>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</si>
  <si>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</si>
  <si>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</si>
  <si>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</si>
  <si>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</si>
  <si>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</si>
  <si>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</si>
  <si>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</si>
  <si>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</si>
  <si>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</si>
  <si>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</si>
  <si>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</si>
  <si>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</si>
  <si>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</si>
  <si>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</si>
  <si>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</si>
  <si>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</si>
  <si>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</si>
  <si>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</si>
  <si>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</si>
  <si>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</si>
  <si>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</si>
  <si>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</si>
  <si>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</si>
  <si>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</si>
  <si>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</si>
  <si>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</si>
  <si>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</si>
  <si>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</si>
  <si>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</si>
  <si>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</si>
  <si>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</si>
  <si>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</si>
  <si>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</si>
  <si>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</si>
  <si>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</si>
  <si>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</si>
  <si>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</si>
  <si>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</si>
  <si>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</si>
  <si>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</si>
  <si>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</si>
  <si>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</si>
  <si>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</si>
  <si>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</si>
  <si>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</si>
  <si>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</si>
  <si>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</si>
  <si>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</si>
  <si>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</si>
  <si>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</si>
  <si>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</si>
  <si>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</si>
  <si>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</si>
  <si>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</si>
  <si>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</si>
  <si>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</si>
  <si>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</si>
  <si>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</si>
  <si>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</si>
  <si>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</si>
  <si>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</si>
  <si>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</si>
  <si>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</si>
  <si>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</si>
  <si>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</si>
  <si>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</si>
  <si>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</si>
  <si>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</si>
  <si>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</si>
  <si>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</si>
  <si>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</si>
  <si>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</si>
  <si>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</si>
  <si>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</si>
  <si>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</si>
  <si>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</si>
  <si>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</si>
  <si>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</si>
  <si>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</si>
  <si>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</si>
  <si>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</si>
  <si>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</si>
  <si>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</si>
  <si>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</si>
  <si>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</si>
  <si>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</si>
  <si>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</si>
  <si>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</si>
  <si>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</si>
  <si>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</si>
  <si>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</si>
  <si>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</si>
  <si>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</si>
  <si>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</si>
  <si>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</si>
  <si>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</si>
  <si>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</si>
  <si>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</si>
  <si>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</si>
  <si>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</si>
  <si>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</si>
  <si>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</si>
  <si>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</si>
  <si>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</si>
  <si>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</si>
  <si>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</si>
  <si>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</si>
  <si>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</si>
  <si>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</si>
  <si>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</si>
  <si>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</si>
  <si>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</si>
  <si>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</si>
  <si>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</si>
  <si>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</si>
  <si>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</si>
  <si>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</si>
  <si>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</si>
  <si>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</si>
  <si>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</si>
  <si>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</si>
  <si>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</si>
  <si>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</si>
  <si>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</si>
  <si>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</si>
  <si>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</si>
  <si>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</si>
  <si>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</si>
  <si>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</si>
  <si>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</si>
  <si>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</si>
  <si>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</si>
  <si>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</si>
  <si>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</si>
  <si>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</si>
  <si>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</si>
  <si>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</si>
  <si>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</si>
  <si>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</si>
  <si>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</si>
  <si>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</si>
  <si>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</si>
  <si>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</si>
  <si>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</si>
  <si>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</si>
  <si>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</si>
  <si>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</si>
  <si>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</si>
  <si>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</si>
  <si>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</si>
  <si>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</si>
  <si>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</si>
  <si>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</si>
  <si>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</si>
  <si>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</si>
  <si>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</si>
  <si>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</si>
  <si>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</si>
  <si>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</si>
  <si>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</si>
  <si>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</si>
  <si>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</si>
  <si>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</si>
  <si>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</si>
  <si>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</si>
  <si>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</si>
  <si>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</si>
  <si>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</si>
  <si>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</si>
  <si>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</si>
  <si>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</si>
  <si>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</si>
  <si>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</si>
  <si>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</si>
  <si>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</si>
  <si>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</si>
  <si>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</si>
  <si>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</si>
  <si>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</si>
  <si>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</si>
  <si>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</si>
  <si>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</si>
  <si>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</si>
  <si>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</si>
  <si>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</si>
  <si>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</si>
  <si>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</si>
  <si>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</si>
  <si>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</si>
  <si>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</si>
  <si>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</si>
  <si>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</si>
  <si>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</si>
  <si>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</si>
  <si>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</si>
  <si>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</si>
  <si>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</si>
  <si>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</si>
  <si>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</si>
  <si>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</si>
  <si>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</si>
  <si>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</si>
  <si>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</si>
  <si>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</si>
  <si>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</si>
  <si>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</si>
  <si>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</si>
  <si>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</si>
  <si>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</si>
  <si>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</si>
  <si>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</si>
  <si>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</si>
  <si>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</si>
  <si>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</si>
  <si>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</si>
  <si>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</si>
  <si>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</si>
  <si>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</si>
  <si>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</si>
  <si>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</si>
  <si>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</si>
  <si>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</si>
  <si>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</si>
  <si>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</si>
  <si>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</si>
  <si>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</si>
  <si>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</si>
  <si>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</si>
  <si>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</si>
  <si>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</si>
  <si>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</si>
  <si>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</si>
  <si>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</si>
  <si>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</si>
  <si>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</si>
  <si>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</si>
  <si>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</si>
  <si>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</si>
  <si>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</si>
  <si>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</si>
  <si>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</si>
  <si>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</si>
  <si>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</si>
  <si>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</si>
  <si>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</si>
  <si>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</si>
  <si>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</si>
  <si>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</si>
  <si>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</si>
  <si>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</si>
  <si>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</si>
  <si>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</si>
  <si>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</si>
  <si>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</si>
  <si>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</si>
  <si>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</si>
  <si>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</si>
  <si>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</si>
  <si>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</si>
  <si>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</si>
  <si>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</si>
  <si>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</si>
  <si>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</si>
  <si>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</si>
  <si>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</si>
  <si>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</si>
  <si>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</si>
  <si>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</si>
  <si>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</si>
  <si>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</si>
  <si>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</si>
  <si>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</si>
  <si>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</si>
  <si>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</si>
  <si>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</si>
  <si>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</si>
  <si>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</si>
  <si>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</si>
  <si>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</si>
  <si>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</si>
  <si>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</si>
  <si>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</si>
  <si>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</si>
  <si>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</si>
  <si>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</si>
  <si>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</si>
  <si>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</si>
  <si>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</si>
  <si>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</si>
  <si>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</si>
  <si>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</si>
  <si>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</si>
  <si>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</si>
  <si>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</si>
  <si>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</si>
  <si>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</si>
  <si>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</si>
  <si>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</si>
  <si>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</si>
  <si>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</si>
  <si>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</si>
  <si>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</si>
  <si>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</si>
  <si>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</si>
  <si>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</si>
  <si>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</si>
  <si>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</si>
  <si>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</si>
  <si>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</si>
  <si>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</si>
  <si>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</si>
  <si>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</si>
  <si>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</si>
  <si>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</si>
  <si>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</si>
  <si>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</si>
  <si>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</si>
  <si>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</si>
  <si>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</si>
  <si>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</si>
  <si>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</si>
  <si>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</si>
  <si>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</si>
  <si>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</si>
  <si>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</si>
  <si>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</si>
  <si>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</si>
  <si>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</si>
  <si>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</si>
  <si>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</si>
  <si>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</si>
  <si>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</si>
  <si>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</si>
  <si>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</si>
  <si>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</si>
  <si>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</si>
  <si>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</si>
  <si>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</si>
  <si>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</si>
  <si>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</si>
  <si>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</si>
  <si>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</si>
  <si>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</si>
  <si>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</si>
  <si>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</si>
  <si>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</si>
  <si>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</si>
  <si>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</si>
  <si>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</si>
  <si>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</si>
  <si>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</si>
  <si>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</si>
  <si>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</si>
  <si>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</si>
  <si>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</si>
  <si>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</si>
  <si>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</si>
  <si>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</si>
  <si>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</si>
  <si>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</si>
  <si>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</si>
  <si>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</si>
  <si>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</si>
  <si>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</si>
  <si>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</si>
  <si>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</si>
  <si>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</si>
  <si>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</si>
  <si>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</si>
  <si>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</si>
  <si>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</si>
  <si>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</si>
  <si>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</si>
  <si>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</si>
  <si>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</si>
  <si>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</si>
  <si>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</si>
  <si>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</si>
  <si>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</si>
  <si>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</si>
  <si>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</si>
  <si>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</si>
  <si>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</si>
  <si>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</si>
  <si>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</si>
  <si>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</si>
  <si>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</si>
  <si>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</si>
  <si>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</si>
  <si>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</si>
  <si>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</si>
  <si>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</si>
  <si>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</si>
  <si>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</si>
  <si>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</si>
  <si>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</si>
  <si>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</si>
  <si>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</si>
  <si>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</si>
  <si>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</si>
  <si>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</si>
  <si>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</si>
  <si>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</si>
  <si>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</si>
  <si>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</si>
  <si>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</si>
  <si>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</si>
  <si>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</si>
  <si>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</si>
  <si>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</si>
  <si>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</si>
  <si>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</si>
  <si>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</si>
  <si>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</si>
  <si>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</si>
  <si>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</si>
  <si>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</si>
  <si>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</si>
  <si>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</si>
  <si>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</si>
  <si>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</si>
  <si>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</si>
  <si>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</si>
  <si>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</si>
  <si>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</si>
  <si>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</si>
  <si>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</si>
  <si>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</si>
  <si>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</si>
  <si>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</si>
  <si>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</si>
  <si>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</si>
  <si>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</si>
  <si>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</si>
  <si>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</si>
  <si>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</si>
  <si>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</si>
  <si>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</si>
  <si>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</si>
  <si>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</si>
  <si>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</si>
  <si>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</si>
  <si>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</si>
  <si>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</si>
  <si>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</si>
  <si>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</si>
  <si>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</si>
  <si>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</si>
  <si>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</si>
  <si>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</si>
  <si>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</si>
  <si>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</si>
  <si>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</si>
  <si>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</si>
  <si>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</si>
  <si>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</si>
  <si>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</si>
  <si>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</si>
  <si>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</si>
  <si>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</si>
  <si>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</si>
  <si>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</si>
  <si>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</si>
  <si>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</si>
  <si>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</si>
  <si>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</si>
  <si>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</si>
  <si>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</si>
  <si>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</si>
  <si>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</si>
  <si>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</si>
  <si>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</si>
  <si>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</si>
  <si>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</si>
  <si>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</si>
  <si>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</si>
  <si>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</si>
  <si>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</si>
  <si>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</si>
  <si>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</si>
  <si>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</si>
  <si>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</si>
  <si>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</si>
  <si>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</si>
  <si>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</si>
  <si>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</si>
  <si>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</si>
  <si>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</si>
  <si>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</si>
  <si>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</si>
  <si>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</si>
  <si>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</si>
  <si>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</si>
  <si>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</si>
  <si>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</si>
  <si>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</si>
  <si>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</si>
  <si>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</si>
  <si>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</si>
  <si>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</si>
  <si>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</si>
  <si>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</si>
  <si>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</si>
  <si>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</si>
  <si>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</si>
  <si>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</si>
  <si>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</si>
  <si>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</si>
  <si>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</si>
  <si>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</si>
  <si>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</si>
  <si>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</si>
  <si>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</si>
  <si>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</si>
  <si>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</si>
  <si>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</si>
  <si>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</si>
  <si>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</si>
  <si>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</si>
  <si>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</si>
  <si>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</si>
  <si>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</si>
  <si>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</si>
  <si>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</si>
  <si>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</si>
  <si>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</si>
  <si>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</si>
  <si>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</si>
  <si>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</si>
  <si>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</si>
  <si>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</si>
  <si>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</si>
  <si>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</si>
  <si>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</si>
  <si>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</si>
  <si>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</si>
  <si>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</si>
  <si>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</si>
  <si>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</si>
  <si>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</si>
  <si>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</si>
  <si>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</si>
  <si>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</si>
  <si>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</si>
  <si>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</si>
  <si>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</si>
  <si>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</si>
  <si>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</si>
  <si>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</si>
  <si>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</si>
  <si>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</si>
  <si>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</si>
  <si>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</si>
  <si>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</si>
  <si>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</si>
  <si>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</si>
  <si>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</si>
  <si>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</si>
  <si>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</si>
  <si>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</si>
  <si>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</si>
  <si>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</si>
  <si>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</si>
  <si>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</si>
  <si>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</si>
  <si>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</si>
  <si>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</si>
  <si>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</si>
  <si>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</si>
  <si>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</si>
  <si>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</si>
  <si>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</si>
  <si>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</si>
  <si>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</si>
  <si>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</si>
  <si>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</si>
  <si>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</si>
  <si>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</si>
  <si>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</si>
  <si>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</si>
  <si>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</si>
  <si>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</si>
  <si>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</si>
  <si>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</si>
  <si>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</si>
  <si>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</si>
  <si>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</si>
  <si>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</si>
  <si>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</si>
  <si>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</si>
  <si>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</si>
  <si>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</si>
  <si>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</si>
  <si>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</si>
  <si>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</si>
  <si>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</si>
  <si>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</si>
  <si>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</si>
  <si>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</si>
  <si>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</si>
  <si>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</si>
  <si>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</si>
  <si>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</si>
  <si>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</si>
  <si>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</si>
  <si>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</si>
  <si>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</si>
  <si>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</si>
  <si>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</si>
  <si>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</si>
  <si>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</si>
  <si>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</si>
  <si>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</si>
  <si>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</si>
  <si>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</si>
  <si>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</si>
  <si>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</si>
  <si>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</si>
  <si>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</si>
  <si>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</si>
  <si>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</si>
  <si>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</si>
  <si>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</si>
  <si>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</si>
  <si>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</si>
  <si>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</si>
  <si>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</si>
  <si>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</si>
  <si>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</si>
  <si>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</si>
  <si>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</si>
  <si>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</si>
  <si>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</si>
  <si>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</si>
  <si>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</si>
  <si>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</si>
  <si>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</si>
  <si>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</si>
  <si>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</si>
  <si>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</si>
  <si>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</si>
  <si>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</si>
  <si>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</si>
  <si>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</si>
  <si>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</si>
  <si>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</si>
  <si>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</si>
  <si>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</si>
  <si>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</si>
  <si>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</si>
  <si>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</si>
  <si>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</si>
  <si>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</si>
  <si>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</si>
  <si>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</si>
  <si>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</si>
  <si>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</si>
  <si>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</si>
  <si>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</si>
  <si>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</si>
  <si>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</si>
  <si>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</si>
  <si>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</si>
  <si>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</si>
  <si>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</si>
  <si>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</si>
  <si>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</si>
  <si>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</si>
  <si>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</si>
  <si>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</si>
  <si>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</si>
  <si>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</si>
  <si>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</si>
  <si>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</si>
  <si>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</si>
  <si>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</si>
  <si>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</si>
  <si>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</si>
  <si>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</si>
  <si>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</si>
  <si>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</si>
  <si>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</si>
  <si>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</si>
  <si>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</si>
  <si>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</si>
  <si>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</si>
  <si>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</si>
  <si>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</si>
  <si>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</si>
  <si>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</si>
  <si>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</si>
  <si>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</si>
  <si>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</si>
  <si>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</si>
  <si>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</si>
  <si>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</si>
  <si>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</si>
  <si>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</si>
  <si>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</si>
  <si>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</si>
  <si>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</si>
  <si>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</si>
  <si>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</si>
  <si>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</si>
  <si>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</si>
  <si>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</si>
  <si>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</si>
  <si>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</si>
  <si>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</si>
  <si>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</si>
  <si>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</si>
  <si>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</si>
  <si>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</si>
  <si>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</si>
  <si>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</si>
  <si>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</si>
  <si>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</si>
  <si>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</si>
  <si>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</si>
  <si>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</si>
  <si>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</si>
  <si>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</si>
  <si>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</si>
  <si>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</si>
  <si>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</si>
  <si>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</si>
  <si>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</si>
  <si>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</si>
  <si>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</si>
  <si>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</si>
  <si>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</si>
  <si>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</si>
  <si>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</si>
  <si>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</si>
  <si>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</si>
  <si>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</si>
  <si>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</si>
  <si>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</si>
  <si>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</si>
  <si>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</si>
  <si>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</si>
  <si>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</si>
  <si>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</si>
  <si>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</si>
  <si>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</si>
  <si>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</si>
  <si>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</si>
  <si>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</si>
  <si>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</si>
  <si>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</si>
  <si>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</si>
  <si>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</si>
  <si>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</si>
  <si>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</si>
  <si>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</si>
  <si>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</si>
  <si>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</si>
  <si>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</si>
  <si>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</si>
  <si>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</si>
  <si>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</si>
  <si>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</si>
  <si>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</si>
  <si>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</si>
  <si>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</si>
  <si>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</si>
  <si>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</si>
  <si>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</si>
  <si>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</si>
  <si>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</si>
  <si>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</si>
  <si>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</si>
  <si>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</si>
  <si>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</si>
  <si>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</si>
  <si>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</si>
  <si>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</si>
  <si>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</si>
  <si>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</si>
  <si>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</si>
  <si>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</si>
  <si>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</si>
  <si>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</si>
  <si>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</si>
  <si>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</si>
  <si>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</si>
  <si>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</si>
  <si>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</si>
  <si>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</si>
  <si>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</si>
  <si>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</si>
  <si>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</si>
  <si>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</si>
  <si>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</si>
  <si>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</si>
  <si>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</si>
  <si>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</si>
  <si>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</si>
  <si>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</si>
  <si>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</si>
  <si>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</si>
  <si>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</si>
  <si>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</si>
  <si>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</si>
  <si>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</si>
  <si>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</si>
  <si>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</si>
  <si>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</si>
  <si>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</si>
  <si>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</si>
  <si>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</si>
  <si>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</si>
  <si>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</si>
  <si>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</si>
  <si>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</si>
  <si>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</si>
  <si>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</si>
  <si>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</si>
  <si>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</si>
  <si>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</si>
  <si>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</si>
  <si>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</si>
  <si>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</si>
  <si>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</si>
  <si>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</si>
  <si>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</si>
  <si>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</si>
  <si>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</si>
  <si>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</si>
  <si>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</si>
  <si>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</si>
  <si>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</si>
  <si>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</si>
  <si>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</si>
  <si>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</si>
  <si>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</si>
  <si>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</si>
  <si>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</si>
  <si>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</si>
  <si>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</si>
  <si>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</si>
  <si>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</si>
  <si>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</si>
  <si>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</si>
  <si>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</si>
  <si>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</si>
  <si>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</si>
  <si>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</si>
  <si>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</si>
  <si>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</si>
  <si>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</si>
  <si>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</si>
  <si>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</si>
  <si>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</si>
  <si>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</si>
  <si>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</si>
  <si>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</si>
  <si>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</si>
  <si>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</si>
  <si>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</si>
  <si>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</si>
  <si>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</si>
  <si>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</si>
  <si>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</si>
  <si>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</si>
  <si>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</si>
  <si>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</si>
  <si>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</si>
  <si>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</si>
  <si>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</si>
  <si>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</si>
  <si>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</si>
  <si>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</si>
  <si>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</si>
  <si>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</si>
  <si>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</si>
  <si>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</si>
  <si>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</si>
  <si>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</si>
  <si>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</si>
  <si>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</si>
  <si>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</si>
  <si>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</si>
  <si>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</si>
  <si>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</si>
  <si>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</si>
  <si>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</si>
  <si>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</si>
  <si>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</si>
  <si>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</si>
  <si>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</si>
  <si>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</si>
  <si>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</si>
  <si>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</si>
  <si>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</si>
  <si>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</si>
  <si>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</si>
  <si>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</si>
  <si>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</si>
  <si>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</si>
  <si>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</si>
  <si>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</si>
  <si>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</si>
  <si>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</si>
  <si>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</si>
  <si>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</si>
  <si>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</si>
  <si>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</si>
  <si>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</si>
  <si>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</si>
  <si>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</si>
  <si>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</si>
  <si>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</si>
  <si>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</si>
  <si>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</si>
  <si>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</si>
  <si>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</si>
  <si>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</si>
  <si>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</si>
  <si>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</si>
  <si>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</si>
  <si>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</si>
  <si>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</si>
  <si>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</si>
  <si>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</si>
  <si>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</si>
  <si>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</si>
  <si>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</si>
  <si>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</si>
  <si>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</si>
  <si>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</si>
  <si>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</si>
  <si>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</si>
  <si>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</si>
  <si>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</si>
  <si>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</si>
  <si>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</si>
  <si>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</si>
  <si>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</si>
  <si>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</si>
  <si>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</si>
  <si>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</si>
  <si>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</si>
  <si>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</si>
  <si>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</si>
  <si>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</si>
  <si>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</si>
  <si>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</si>
  <si>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</si>
  <si>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</si>
  <si>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</si>
  <si>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</si>
  <si>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</si>
  <si>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</si>
  <si>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</si>
  <si>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</si>
  <si>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</si>
  <si>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</si>
  <si>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</si>
  <si>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</si>
  <si>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</si>
  <si>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</si>
  <si>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</si>
  <si>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</si>
  <si>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</si>
  <si>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</si>
  <si>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</si>
  <si>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</si>
  <si>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</si>
  <si>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</si>
  <si>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</si>
  <si>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</si>
  <si>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</si>
  <si>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</si>
  <si>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</si>
  <si>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</si>
  <si>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</si>
  <si>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</si>
  <si>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</si>
  <si>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</si>
  <si>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</si>
  <si>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</si>
  <si>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</si>
  <si>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</si>
  <si>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</si>
  <si>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</si>
  <si>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</si>
  <si>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</si>
  <si>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</si>
  <si>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</si>
  <si>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</si>
  <si>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</si>
  <si>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</si>
  <si>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</si>
  <si>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</si>
  <si>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</si>
  <si>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</si>
  <si>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</si>
  <si>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</si>
  <si>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</si>
  <si>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</si>
  <si>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</si>
  <si>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</si>
  <si>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</si>
  <si>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</si>
  <si>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</si>
  <si>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</si>
  <si>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</si>
  <si>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</si>
  <si>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</si>
  <si>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</si>
  <si>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</si>
  <si>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</si>
  <si>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</si>
  <si>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</si>
  <si>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</si>
  <si>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</si>
  <si>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</si>
  <si>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</si>
  <si>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</si>
  <si>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</si>
  <si>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</si>
  <si>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</si>
  <si>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</si>
  <si>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</si>
  <si>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</si>
  <si>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</si>
  <si>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</si>
  <si>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</si>
  <si>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</si>
  <si>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</si>
  <si>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</si>
  <si>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</si>
  <si>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</si>
  <si>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</si>
  <si>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</si>
  <si>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</si>
  <si>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</si>
  <si>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</si>
  <si>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</si>
  <si>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</si>
  <si>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</si>
  <si>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</si>
  <si>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</si>
  <si>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</si>
  <si>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</si>
  <si>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</si>
  <si>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</si>
  <si>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</si>
  <si>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</si>
  <si>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</si>
  <si>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</si>
  <si>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</si>
  <si>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</si>
  <si>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</si>
  <si>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</si>
  <si>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</si>
  <si>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</si>
  <si>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</si>
  <si>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</si>
  <si>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</si>
  <si>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</si>
  <si>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</si>
  <si>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</si>
  <si>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</si>
  <si>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</si>
  <si>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</si>
  <si>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</si>
  <si>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</si>
  <si>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</si>
  <si>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</si>
  <si>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</si>
  <si>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</si>
  <si>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</si>
  <si>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</si>
  <si>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</si>
  <si>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</si>
  <si>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</si>
  <si>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</si>
  <si>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</si>
  <si>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</si>
  <si>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</si>
  <si>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</si>
  <si>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</si>
  <si>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</si>
  <si>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</si>
  <si>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</si>
  <si>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</si>
  <si>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</si>
  <si>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</si>
  <si>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</si>
  <si>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</si>
  <si>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</si>
  <si>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</si>
  <si>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</si>
  <si>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</si>
  <si>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</si>
  <si>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</si>
  <si>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</si>
  <si>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</si>
  <si>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</si>
  <si>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</si>
  <si>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</si>
  <si>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</si>
  <si>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</si>
  <si>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</si>
  <si>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</si>
  <si>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</si>
  <si>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</si>
  <si>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</si>
  <si>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</si>
  <si>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</si>
  <si>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</si>
  <si>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</si>
  <si>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</si>
  <si>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</si>
  <si>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</si>
  <si>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</si>
  <si>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</si>
  <si>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</si>
  <si>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</si>
  <si>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</si>
  <si>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</si>
  <si>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</si>
  <si>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</si>
  <si>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</si>
  <si>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</si>
  <si>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</si>
  <si>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</si>
  <si>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</si>
  <si>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</si>
  <si>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</si>
  <si>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</si>
  <si>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</si>
  <si>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</si>
  <si>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</si>
  <si>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</si>
  <si>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</si>
  <si>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</si>
  <si>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</si>
  <si>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</si>
  <si>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</si>
  <si>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</si>
  <si>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</si>
  <si>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</si>
  <si>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</si>
  <si>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</si>
  <si>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</si>
  <si>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</si>
  <si>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</si>
  <si>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</si>
  <si>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</si>
  <si>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</si>
  <si>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</si>
  <si>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</si>
  <si>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</si>
  <si>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</si>
  <si>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</si>
  <si>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</si>
  <si>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</si>
  <si>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</si>
  <si>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</si>
  <si>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</si>
  <si>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</si>
  <si>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</si>
  <si>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</si>
  <si>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</si>
  <si>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</si>
  <si>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</si>
  <si>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</si>
  <si>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</si>
  <si>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</si>
  <si>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</si>
  <si>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</si>
  <si>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</si>
  <si>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</si>
  <si>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</si>
  <si>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</si>
  <si>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</si>
  <si>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</si>
  <si>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</si>
  <si>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</si>
  <si>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</si>
  <si>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</si>
  <si>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</si>
  <si>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</si>
  <si>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</si>
  <si>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</si>
  <si>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</si>
  <si>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</si>
  <si>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</si>
  <si>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</si>
  <si>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</si>
  <si>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</si>
  <si>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</si>
  <si>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</si>
  <si>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</si>
  <si>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</si>
  <si>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</si>
  <si>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</si>
  <si>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</si>
  <si>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</si>
  <si>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</si>
  <si>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</si>
  <si>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</si>
  <si>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</si>
  <si>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</si>
  <si>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</si>
  <si>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</si>
  <si>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</si>
  <si>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</si>
  <si>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</si>
  <si>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</si>
  <si>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</si>
  <si>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</si>
  <si>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</si>
  <si>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</si>
  <si>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</si>
  <si>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</si>
  <si>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</si>
  <si>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</si>
  <si>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</si>
  <si>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</si>
  <si>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</si>
  <si>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</si>
  <si>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</si>
  <si>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</si>
  <si>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</si>
  <si>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</si>
  <si>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</si>
  <si>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</si>
  <si>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</si>
  <si>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</si>
  <si>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</si>
  <si>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</si>
  <si>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</si>
  <si>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</si>
  <si>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</si>
  <si>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</si>
  <si>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</si>
  <si>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</si>
  <si>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</si>
  <si>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</si>
  <si>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</si>
  <si>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</si>
  <si>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</si>
  <si>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</si>
  <si>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</si>
  <si>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</si>
  <si>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</si>
  <si>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</si>
  <si>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</si>
  <si>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</si>
  <si>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</si>
  <si>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</si>
  <si>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</si>
  <si>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</si>
  <si>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</si>
  <si>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</si>
  <si>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</si>
  <si>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</si>
  <si>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</si>
  <si>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</si>
  <si>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</si>
  <si>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</si>
  <si>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</si>
  <si>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</si>
  <si>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</si>
  <si>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</si>
  <si>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</si>
  <si>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</si>
  <si>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</si>
  <si>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</si>
  <si>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</si>
  <si>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</si>
  <si>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</si>
  <si>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</si>
  <si>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</si>
  <si>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</si>
  <si>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</si>
  <si>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</si>
  <si>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</si>
  <si>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</si>
  <si>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</si>
  <si>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</si>
  <si>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</si>
  <si>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</si>
  <si>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</si>
  <si>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</si>
  <si>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</si>
  <si>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</si>
  <si>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</si>
  <si>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</si>
  <si>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</si>
  <si>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</si>
  <si>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</si>
  <si>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</si>
  <si>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</si>
  <si>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</si>
  <si>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</si>
  <si>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</si>
  <si>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</si>
  <si>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</si>
  <si>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</si>
  <si>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</si>
  <si>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</si>
  <si>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</si>
  <si>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</si>
  <si>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</si>
  <si>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</si>
  <si>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</si>
  <si>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</si>
  <si>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</si>
  <si>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</si>
  <si>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</si>
  <si>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</si>
  <si>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</si>
  <si>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</si>
  <si>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</si>
  <si>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</si>
  <si>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</si>
  <si>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</si>
  <si>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</si>
  <si>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</si>
  <si>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</si>
  <si>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</si>
  <si>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</si>
  <si>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</si>
  <si>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</si>
  <si>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</si>
  <si>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</si>
  <si>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</si>
  <si>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</si>
  <si>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</si>
  <si>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</si>
  <si>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</si>
  <si>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</si>
  <si>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</si>
  <si>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</si>
  <si>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</si>
  <si>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</si>
  <si>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</si>
  <si>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</si>
  <si>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</si>
  <si>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</si>
  <si>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</si>
  <si>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</si>
  <si>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</si>
  <si>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</si>
  <si>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</si>
  <si>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</si>
  <si>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</si>
  <si>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</si>
  <si>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</si>
  <si>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</si>
  <si>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</si>
  <si>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</si>
  <si>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</si>
  <si>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</si>
  <si>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</si>
  <si>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</si>
  <si>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</si>
  <si>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</si>
  <si>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</si>
  <si>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</si>
  <si>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</si>
  <si>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</si>
  <si>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</si>
  <si>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</si>
  <si>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</si>
  <si>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</si>
  <si>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</si>
  <si>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</si>
  <si>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</si>
  <si>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</si>
  <si>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</si>
  <si>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</si>
  <si>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</si>
  <si>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</si>
  <si>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</si>
  <si>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</si>
  <si>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</si>
  <si>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</si>
  <si>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</si>
  <si>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</si>
  <si>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</si>
  <si>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</si>
  <si>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</si>
  <si>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</si>
  <si>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</si>
  <si>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</si>
  <si>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</si>
  <si>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</si>
  <si>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</si>
  <si>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</si>
  <si>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</si>
  <si>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</si>
  <si>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</si>
  <si>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</si>
  <si>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</si>
  <si>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</si>
  <si>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</si>
  <si>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</si>
  <si>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</si>
  <si>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</si>
  <si>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</si>
  <si>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</si>
  <si>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</si>
  <si>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</si>
  <si>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</si>
  <si>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</si>
  <si>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</si>
  <si>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</si>
  <si>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</si>
  <si>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</si>
  <si>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</si>
  <si>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</si>
  <si>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</si>
  <si>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</si>
  <si>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</si>
  <si>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</si>
  <si>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</si>
  <si>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</si>
  <si>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</si>
  <si>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</si>
  <si>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</si>
  <si>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</si>
  <si>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</si>
  <si>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</si>
  <si>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</si>
  <si>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</si>
  <si>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</si>
  <si>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</si>
  <si>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</si>
  <si>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</si>
  <si>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</si>
  <si>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</si>
  <si>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</si>
  <si>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</si>
  <si>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</si>
  <si>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</si>
  <si>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</si>
  <si>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</si>
  <si>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</si>
  <si>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</si>
  <si>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</si>
  <si>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</si>
  <si>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</si>
  <si>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</si>
  <si>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</si>
  <si>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</si>
  <si>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</si>
  <si>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</si>
  <si>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</si>
  <si>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</si>
  <si>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</si>
  <si>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</si>
  <si>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</si>
  <si>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</si>
  <si>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</si>
  <si>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</si>
  <si>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</si>
  <si>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</si>
  <si>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</si>
  <si>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</si>
  <si>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</si>
  <si>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</si>
  <si>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</si>
  <si>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</si>
  <si>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</si>
  <si>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</si>
  <si>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</si>
  <si>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</si>
  <si>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</si>
  <si>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</si>
  <si>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</si>
  <si>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</si>
  <si>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</si>
  <si>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</si>
  <si>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</si>
  <si>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</si>
  <si>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</si>
  <si>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</si>
  <si>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</si>
  <si>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</si>
  <si>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</si>
  <si>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</si>
  <si>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</si>
  <si>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</si>
  <si>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</si>
  <si>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</si>
  <si>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</si>
  <si>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</si>
  <si>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</si>
  <si>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</si>
  <si>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</si>
  <si>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</si>
  <si>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</si>
  <si>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</si>
  <si>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</si>
  <si>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</si>
  <si>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</si>
  <si>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</si>
  <si>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</si>
  <si>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</si>
  <si>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</si>
  <si>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</si>
  <si>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</si>
  <si>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</si>
  <si>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</si>
  <si>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</si>
  <si>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</si>
  <si>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</si>
  <si>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</si>
  <si>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</si>
  <si>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</si>
  <si>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</si>
  <si>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</si>
  <si>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</si>
  <si>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</si>
  <si>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</si>
  <si>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</si>
  <si>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</si>
  <si>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</si>
  <si>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</si>
  <si>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</si>
  <si>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</si>
  <si>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</si>
  <si>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</si>
  <si>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</si>
  <si>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</si>
  <si>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</si>
  <si>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</si>
  <si>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</si>
  <si>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</si>
  <si>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</si>
  <si>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</si>
  <si>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</si>
  <si>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</si>
  <si>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</si>
  <si>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</si>
  <si>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</si>
  <si>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</si>
  <si>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</si>
  <si>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</si>
  <si>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</si>
  <si>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</si>
  <si>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</si>
  <si>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</si>
  <si>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</si>
  <si>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</si>
  <si>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</si>
  <si>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</si>
  <si>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</si>
  <si>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</si>
  <si>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</si>
  <si>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</si>
  <si>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</si>
  <si>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</si>
  <si>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</si>
  <si>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</si>
  <si>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</si>
  <si>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</si>
  <si>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</si>
  <si>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</si>
  <si>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</si>
  <si>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</si>
  <si>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</si>
  <si>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</si>
  <si>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</si>
  <si>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</si>
  <si>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</si>
  <si>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</si>
  <si>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</si>
  <si>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</si>
  <si>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</si>
  <si>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</si>
  <si>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</si>
  <si>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</si>
  <si>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</si>
  <si>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</si>
  <si>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</si>
  <si>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</si>
  <si>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</si>
  <si>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</si>
  <si>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</si>
  <si>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</si>
  <si>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</si>
  <si>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</si>
  <si>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</si>
  <si>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</si>
  <si>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</si>
  <si>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</si>
  <si>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</si>
  <si>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</si>
  <si>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</si>
  <si>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</si>
  <si>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</si>
  <si>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</si>
  <si>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</si>
  <si>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</si>
  <si>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</si>
  <si>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</si>
  <si>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</si>
  <si>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</si>
  <si>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</si>
  <si>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</si>
  <si>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</si>
  <si>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</si>
  <si>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</si>
  <si>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</si>
  <si>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</si>
  <si>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</si>
  <si>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</si>
  <si>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</si>
  <si>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</si>
  <si>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</si>
  <si>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</si>
  <si>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</si>
  <si>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</si>
  <si>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</si>
  <si>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</si>
  <si>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</si>
  <si>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</si>
  <si>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</si>
  <si>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</si>
  <si>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</si>
  <si>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</si>
  <si>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</si>
  <si>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</si>
  <si>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</si>
  <si>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</si>
  <si>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</si>
  <si>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</si>
  <si>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</si>
  <si>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</si>
  <si>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</si>
  <si>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</si>
  <si>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</si>
  <si>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</si>
  <si>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</si>
  <si>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</si>
  <si>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</si>
  <si>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</si>
  <si>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</si>
  <si>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</si>
  <si>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</si>
  <si>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</si>
  <si>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</si>
  <si>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</si>
  <si>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</si>
  <si>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</si>
  <si>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</si>
  <si>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</si>
  <si>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</si>
  <si>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</si>
  <si>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</si>
  <si>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</si>
  <si>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</si>
  <si>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</si>
  <si>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</si>
  <si>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</si>
  <si>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</si>
  <si>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</si>
  <si>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</si>
  <si>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</si>
  <si>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</si>
  <si>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</si>
  <si>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</si>
  <si>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</si>
  <si>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</si>
  <si>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</si>
  <si>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</si>
  <si>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</si>
  <si>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</si>
  <si>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</si>
  <si>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</si>
  <si>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</si>
  <si>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</si>
  <si>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</si>
  <si>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</si>
  <si>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</si>
  <si>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</si>
  <si>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</si>
  <si>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</si>
  <si>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</si>
  <si>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</si>
  <si>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</si>
  <si>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</si>
  <si>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</si>
  <si>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</si>
  <si>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</si>
  <si>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</si>
  <si>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</si>
  <si>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</si>
  <si>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</si>
  <si>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</si>
  <si>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</si>
  <si>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</si>
  <si>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</si>
  <si>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</si>
  <si>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</si>
  <si>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</si>
  <si>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</si>
  <si>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</si>
  <si>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</si>
  <si>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</si>
  <si>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</si>
  <si>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</si>
  <si>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</si>
  <si>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</si>
  <si>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</si>
  <si>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</si>
  <si>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</si>
  <si>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</si>
  <si>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</si>
  <si>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</si>
  <si>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</si>
  <si>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</si>
  <si>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</si>
  <si>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</si>
  <si>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</si>
  <si>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</si>
  <si>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</si>
  <si>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</si>
  <si>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</si>
  <si>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</si>
  <si>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</si>
  <si>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</si>
  <si>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</si>
  <si>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</si>
  <si>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</si>
  <si>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</si>
  <si>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</si>
  <si>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</si>
  <si>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</si>
  <si>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</si>
  <si>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</si>
  <si>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</si>
  <si>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</si>
  <si>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</si>
  <si>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</si>
  <si>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</si>
  <si>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</si>
  <si>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</si>
  <si>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</si>
  <si>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</si>
  <si>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</si>
  <si>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</si>
  <si>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</si>
  <si>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</si>
  <si>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</si>
  <si>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</si>
  <si>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</si>
  <si>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</si>
  <si>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</si>
  <si>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</si>
  <si>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</si>
  <si>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</si>
  <si>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</si>
  <si>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</si>
  <si>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</si>
  <si>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</si>
  <si>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</si>
  <si>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</si>
  <si>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</si>
  <si>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</si>
  <si>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</si>
  <si>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</si>
  <si>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</si>
  <si>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</si>
  <si>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</si>
  <si>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</si>
  <si>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</si>
  <si>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</si>
  <si>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</si>
  <si>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</si>
  <si>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</si>
  <si>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</si>
  <si>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</si>
  <si>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</si>
  <si>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</si>
  <si>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</si>
  <si>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</si>
  <si>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</si>
  <si>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</si>
  <si>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</si>
  <si>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</si>
  <si>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</si>
  <si>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</si>
  <si>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</si>
  <si>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</si>
  <si>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</si>
  <si>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</si>
  <si>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</si>
  <si>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</si>
  <si>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</si>
  <si>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</si>
  <si>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</si>
  <si>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</si>
  <si>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</si>
  <si>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</si>
  <si>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</si>
  <si>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</si>
  <si>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</si>
  <si>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</si>
  <si>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</si>
  <si>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</si>
  <si>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</si>
  <si>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</si>
  <si>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</si>
  <si>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</si>
  <si>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</si>
  <si>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</si>
  <si>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</si>
  <si>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</si>
  <si>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</si>
  <si>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</si>
  <si>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</si>
  <si>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</si>
  <si>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</si>
  <si>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</si>
  <si>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</si>
  <si>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</si>
  <si>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</si>
  <si>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</si>
  <si>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</si>
  <si>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</si>
  <si>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</si>
  <si>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</si>
  <si>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</si>
  <si>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</si>
  <si>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</si>
  <si>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</si>
  <si>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</si>
  <si>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</si>
  <si>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</si>
  <si>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</si>
  <si>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</si>
  <si>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</si>
  <si>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</si>
  <si>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</si>
  <si>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</si>
  <si>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</si>
  <si>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</si>
  <si>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</si>
  <si>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</si>
  <si>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</si>
  <si>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</si>
  <si>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</si>
  <si>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</si>
  <si>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</si>
  <si>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</si>
  <si>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</si>
  <si>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</si>
  <si>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</si>
  <si>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</si>
  <si>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</si>
  <si>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</si>
  <si>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</si>
  <si>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</si>
  <si>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</si>
  <si>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</si>
  <si>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</si>
  <si>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</si>
  <si>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</si>
  <si>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</si>
  <si>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</si>
  <si>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</si>
  <si>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</si>
  <si>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</si>
  <si>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</si>
  <si>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</si>
  <si>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</si>
  <si>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</si>
  <si>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</si>
  <si>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</si>
  <si>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</si>
  <si>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</si>
  <si>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</si>
  <si>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</si>
  <si>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</si>
  <si>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</si>
  <si>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</si>
  <si>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</si>
  <si>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</si>
  <si>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</si>
  <si>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</si>
  <si>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</si>
  <si>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</si>
  <si>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</si>
  <si>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</si>
  <si>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</si>
  <si>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</si>
  <si>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</si>
  <si>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</si>
  <si>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</si>
  <si>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</si>
  <si>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</si>
  <si>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</si>
  <si>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</si>
  <si>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</si>
  <si>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</si>
  <si>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</si>
  <si>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</si>
  <si>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</si>
  <si>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</si>
  <si>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</si>
  <si>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</si>
  <si>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</si>
  <si>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</si>
  <si>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</si>
  <si>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</si>
  <si>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</si>
  <si>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</si>
  <si>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</si>
  <si>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</si>
  <si>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</si>
  <si>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</si>
  <si>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</si>
  <si>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</si>
  <si>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</si>
  <si>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</si>
  <si>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</si>
  <si>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</si>
  <si>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</si>
  <si>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</si>
  <si>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</si>
  <si>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</si>
  <si>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</si>
  <si>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</si>
  <si>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</si>
  <si>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</si>
  <si>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</si>
  <si>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</si>
  <si>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</si>
  <si>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</si>
  <si>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</si>
  <si>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</si>
  <si>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</si>
  <si>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</si>
  <si>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</si>
  <si>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</si>
  <si>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</si>
  <si>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</si>
  <si>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</si>
  <si>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</si>
  <si>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</si>
  <si>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</si>
  <si>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</si>
  <si>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</si>
  <si>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</si>
  <si>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</si>
  <si>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</si>
  <si>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</si>
  <si>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</si>
  <si>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</si>
  <si>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</si>
  <si>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</si>
  <si>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</si>
  <si>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</si>
  <si>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</si>
  <si>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</si>
  <si>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</si>
  <si>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</si>
  <si>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</si>
  <si>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</si>
  <si>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</si>
  <si>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</si>
  <si>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</si>
  <si>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</si>
  <si>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</si>
  <si>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</si>
  <si>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</si>
  <si>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</si>
  <si>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</si>
  <si>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</si>
  <si>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</si>
  <si>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</si>
  <si>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</si>
  <si>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</si>
  <si>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</si>
  <si>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</si>
  <si>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</si>
  <si>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</si>
  <si>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</si>
  <si>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</si>
  <si>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</si>
  <si>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</si>
  <si>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</si>
  <si>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</si>
  <si>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</si>
  <si>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</si>
  <si>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</si>
  <si>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</si>
  <si>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</si>
  <si>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</si>
  <si>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</si>
  <si>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</si>
  <si>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</si>
  <si>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</si>
  <si>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</si>
  <si>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</si>
  <si>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</si>
  <si>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</si>
  <si>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</si>
  <si>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</si>
  <si>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</si>
  <si>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</si>
  <si>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</si>
  <si>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</si>
  <si>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</si>
  <si>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</si>
  <si>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</si>
  <si>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</si>
  <si>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</si>
  <si>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</si>
  <si>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</si>
  <si>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</si>
  <si>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</si>
  <si>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</si>
  <si>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</si>
  <si>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</si>
  <si>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</si>
  <si>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</si>
  <si>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</si>
  <si>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</si>
  <si>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</si>
  <si>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</si>
  <si>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</si>
  <si>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</si>
  <si>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</si>
  <si>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</si>
  <si>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</si>
  <si>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</si>
  <si>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</si>
  <si>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</si>
  <si>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</si>
  <si>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</si>
  <si>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</si>
  <si>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</si>
  <si>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</si>
  <si>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</si>
  <si>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</si>
  <si>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</si>
  <si>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</si>
  <si>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</si>
  <si>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</si>
  <si>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</si>
  <si>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</si>
  <si>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</si>
  <si>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</si>
  <si>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</si>
  <si>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</si>
  <si>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</si>
  <si>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</si>
  <si>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</si>
  <si>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</si>
  <si>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</si>
  <si>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</si>
  <si>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</si>
  <si>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</si>
  <si>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</si>
  <si>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</si>
  <si>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</si>
  <si>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</si>
  <si>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</si>
  <si>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</si>
  <si>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</si>
  <si>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</si>
  <si>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</si>
  <si>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</si>
  <si>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</si>
  <si>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</si>
  <si>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</si>
  <si>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</si>
  <si>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</si>
  <si>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</si>
  <si>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</si>
  <si>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</si>
  <si>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</si>
  <si>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</si>
  <si>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</si>
  <si>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</si>
  <si>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</si>
  <si>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</si>
  <si>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</si>
  <si>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</si>
  <si>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</si>
  <si>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</si>
  <si>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</si>
  <si>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</si>
  <si>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</si>
  <si>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</si>
  <si>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</si>
  <si>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</si>
  <si>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</si>
  <si>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</si>
  <si>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</si>
  <si>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</si>
  <si>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</si>
  <si>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</si>
  <si>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</si>
  <si>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</si>
  <si>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</si>
  <si>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</si>
  <si>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</si>
  <si>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</si>
  <si>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</si>
  <si>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</si>
  <si>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</si>
  <si>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</si>
  <si>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</si>
  <si>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</si>
  <si>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</si>
  <si>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</si>
  <si>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</si>
  <si>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</si>
  <si>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</si>
  <si>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</si>
  <si>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</si>
  <si>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</si>
  <si>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</si>
  <si>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</si>
  <si>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</si>
  <si>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</si>
  <si>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</si>
  <si>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</si>
  <si>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</si>
  <si>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</si>
  <si>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</si>
  <si>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</si>
  <si>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</si>
  <si>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</si>
  <si>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</si>
  <si>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</si>
  <si>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</si>
  <si>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</si>
  <si>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</si>
  <si>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</si>
  <si>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</si>
  <si>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</si>
  <si>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</si>
  <si>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</si>
  <si>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</si>
  <si>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</si>
  <si>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</si>
  <si>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</si>
  <si>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</si>
  <si>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</si>
  <si>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</si>
  <si>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</si>
  <si>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</si>
  <si>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</si>
  <si>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</si>
  <si>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</si>
  <si>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</si>
  <si>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</si>
  <si>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</si>
  <si>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</si>
  <si>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</si>
  <si>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</si>
  <si>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</si>
  <si>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</si>
  <si>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</si>
  <si>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</si>
  <si>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</si>
  <si>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</si>
  <si>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</si>
  <si>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</si>
  <si>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</si>
  <si>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</si>
  <si>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</si>
  <si>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</si>
  <si>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</si>
  <si>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</si>
  <si>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</si>
  <si>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</si>
  <si>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</si>
  <si>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</si>
  <si>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</si>
  <si>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</si>
  <si>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</si>
  <si>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</si>
  <si>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</si>
  <si>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</si>
  <si>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</si>
  <si>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</si>
  <si>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</si>
  <si>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</si>
  <si>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</si>
  <si>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</si>
  <si>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</si>
  <si>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</si>
  <si>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</si>
  <si>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</si>
  <si>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</si>
  <si>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</si>
  <si>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</si>
  <si>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</si>
  <si>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</si>
  <si>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</si>
  <si>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</si>
  <si>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</si>
  <si>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</si>
  <si>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</si>
  <si>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</si>
  <si>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</si>
  <si>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</si>
  <si>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</si>
  <si>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</si>
  <si>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</si>
  <si>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</si>
  <si>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</si>
  <si>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</si>
  <si>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</si>
  <si>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</si>
  <si>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</si>
  <si>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</si>
  <si>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</si>
  <si>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</si>
  <si>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</si>
  <si>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</si>
  <si>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</si>
  <si>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</si>
  <si>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</si>
  <si>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</si>
  <si>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</si>
  <si>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</si>
  <si>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</si>
  <si>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</si>
  <si>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</si>
  <si>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</si>
  <si>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</si>
  <si>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</si>
  <si>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</si>
  <si>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</si>
  <si>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</si>
  <si>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</si>
  <si>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</si>
  <si>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</si>
  <si>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</si>
  <si>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</si>
  <si>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</si>
  <si>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</si>
  <si>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</si>
  <si>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</si>
  <si>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</si>
  <si>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</si>
  <si>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</si>
  <si>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</si>
  <si>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</si>
  <si>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</si>
  <si>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</si>
  <si>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</si>
  <si>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</si>
  <si>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</si>
  <si>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</si>
  <si>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</si>
  <si>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</si>
  <si>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</si>
  <si>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</si>
  <si>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</si>
  <si>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</si>
  <si>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</si>
  <si>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</si>
  <si>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</si>
  <si>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</si>
  <si>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</si>
  <si>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</si>
  <si>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</si>
  <si>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</si>
  <si>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</si>
  <si>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</si>
  <si>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</si>
  <si>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</si>
  <si>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</si>
  <si>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</si>
  <si>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</si>
  <si>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</si>
  <si>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</si>
  <si>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</si>
  <si>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</si>
  <si>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</si>
  <si>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</si>
  <si>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</si>
  <si>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</si>
  <si>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</si>
  <si>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</si>
  <si>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</si>
  <si>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</si>
  <si>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</si>
  <si>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</si>
  <si>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</si>
  <si>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</si>
  <si>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</si>
  <si>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</si>
  <si>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</si>
  <si>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</si>
  <si>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</si>
  <si>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</si>
  <si>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</si>
  <si>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</si>
  <si>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</si>
  <si>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</si>
  <si>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</si>
  <si>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</si>
  <si>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</si>
  <si>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</si>
  <si>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</si>
  <si>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</si>
  <si>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</si>
  <si>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</si>
  <si>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</si>
  <si>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</si>
  <si>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</si>
  <si>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</si>
  <si>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</si>
  <si>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</si>
  <si>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</si>
  <si>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</si>
  <si>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</si>
  <si>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</si>
  <si>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</si>
  <si>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</si>
  <si>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</si>
  <si>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</si>
  <si>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</si>
  <si>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</si>
  <si>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</si>
  <si>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</si>
  <si>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</si>
  <si>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</si>
  <si>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</si>
  <si>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</si>
  <si>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</si>
  <si>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</si>
  <si>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</si>
  <si>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</si>
  <si>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</si>
  <si>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</si>
  <si>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</si>
  <si>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</si>
  <si>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</si>
  <si>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</si>
  <si>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</si>
  <si>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</si>
  <si>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</si>
  <si>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</si>
  <si>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</si>
  <si>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</si>
  <si>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</si>
  <si>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</si>
  <si>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</si>
  <si>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</si>
  <si>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</si>
  <si>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</si>
  <si>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</si>
  <si>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</si>
  <si>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</si>
  <si>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</si>
  <si>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</si>
  <si>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</si>
  <si>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</si>
  <si>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</si>
  <si>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</si>
  <si>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</si>
  <si>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</si>
  <si>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</si>
  <si>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</si>
  <si>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</si>
  <si>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</si>
  <si>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</si>
  <si>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</si>
  <si>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</si>
  <si>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</si>
  <si>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</si>
  <si>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</si>
  <si>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</si>
  <si>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</si>
  <si>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</si>
  <si>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</si>
  <si>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</si>
  <si>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</si>
  <si>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</si>
  <si>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</si>
  <si>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</si>
  <si>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</si>
  <si>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</si>
  <si>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</si>
  <si>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</si>
  <si>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</si>
  <si>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</si>
  <si>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</si>
  <si>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</si>
  <si>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</si>
  <si>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</si>
  <si>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</si>
  <si>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</si>
  <si>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</si>
  <si>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</si>
  <si>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</si>
  <si>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</si>
  <si>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</si>
  <si>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</si>
  <si>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</si>
  <si>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</si>
  <si>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</si>
  <si>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</si>
  <si>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</si>
  <si>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</si>
  <si>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</si>
  <si>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</si>
  <si>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</si>
  <si>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</si>
  <si>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</si>
  <si>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</si>
  <si>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</si>
  <si>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</si>
  <si>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</si>
  <si>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</si>
  <si>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</si>
  <si>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</si>
  <si>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</si>
  <si>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</si>
  <si>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</si>
  <si>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</si>
  <si>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</si>
  <si>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</si>
  <si>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</si>
  <si>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</si>
  <si>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</si>
  <si>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</si>
  <si>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</si>
  <si>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</si>
  <si>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</si>
  <si>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</si>
  <si>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</si>
  <si>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</si>
  <si>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</si>
  <si>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</si>
  <si>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</si>
  <si>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</si>
  <si>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</si>
  <si>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</si>
  <si>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</si>
  <si>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</si>
  <si>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</si>
  <si>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</si>
  <si>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</si>
  <si>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</si>
  <si>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</si>
  <si>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</si>
  <si>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</si>
  <si>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</si>
  <si>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</si>
  <si>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</si>
  <si>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</si>
  <si>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</si>
  <si>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</si>
  <si>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</si>
  <si>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</si>
  <si>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</si>
  <si>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</si>
  <si>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</si>
  <si>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</si>
  <si>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</si>
  <si>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</si>
  <si>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</si>
  <si>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</si>
  <si>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</si>
  <si>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</si>
  <si>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</si>
  <si>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</si>
  <si>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</si>
  <si>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</si>
  <si>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</si>
  <si>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</si>
  <si>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</si>
  <si>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</si>
  <si>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</si>
  <si>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</si>
  <si>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</si>
  <si>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</si>
  <si>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</si>
  <si>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</si>
  <si>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</si>
  <si>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</si>
  <si>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</si>
  <si>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</si>
  <si>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</si>
  <si>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</si>
  <si>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</si>
  <si>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</si>
  <si>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</si>
  <si>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</si>
  <si>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</si>
  <si>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</si>
  <si>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</si>
  <si>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</si>
  <si>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</si>
  <si>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</si>
  <si>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</si>
  <si>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</si>
  <si>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</si>
  <si>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</si>
  <si>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</si>
  <si>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</si>
  <si>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</si>
  <si>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</si>
  <si>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</si>
  <si>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</si>
  <si>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</si>
  <si>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</si>
  <si>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</si>
  <si>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</si>
  <si>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</si>
  <si>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</si>
  <si>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</si>
  <si>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</si>
  <si>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</si>
  <si>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</si>
  <si>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</si>
  <si>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</si>
  <si>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</si>
  <si>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</si>
  <si>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</si>
  <si>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</si>
  <si>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</si>
  <si>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</si>
  <si>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</si>
  <si>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</si>
  <si>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</si>
  <si>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</si>
  <si>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</si>
  <si>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</si>
  <si>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</si>
  <si>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</si>
  <si>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</si>
  <si>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</si>
  <si>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</si>
  <si>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</si>
  <si>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</si>
  <si>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</si>
  <si>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</si>
  <si>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</si>
  <si>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</si>
  <si>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</si>
  <si>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</si>
  <si>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</si>
  <si>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</si>
  <si>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</si>
  <si>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</si>
  <si>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</si>
  <si>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</si>
  <si>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</si>
  <si>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</si>
  <si>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</si>
  <si>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</si>
  <si>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</si>
  <si>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</si>
  <si>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</si>
  <si>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</si>
  <si>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</si>
  <si>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</si>
  <si>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</si>
  <si>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</si>
  <si>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</si>
  <si>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</si>
  <si>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</si>
  <si>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</si>
  <si>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</si>
  <si>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</si>
  <si>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</si>
  <si>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</si>
  <si>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</si>
  <si>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</si>
  <si>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</si>
  <si>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</si>
  <si>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</si>
  <si>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</si>
  <si>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</si>
  <si>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</si>
  <si>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</si>
  <si>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</si>
  <si>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</si>
  <si>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</si>
  <si>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</si>
  <si>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</si>
  <si>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</si>
  <si>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</si>
  <si>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</si>
  <si>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</si>
  <si>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</si>
  <si>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</si>
  <si>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</si>
  <si>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</si>
  <si>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</si>
  <si>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</si>
  <si>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</si>
  <si>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</si>
  <si>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</si>
  <si>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</si>
  <si>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</si>
  <si>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</si>
  <si>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</si>
  <si>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</si>
  <si>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</si>
  <si>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</si>
  <si>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</si>
  <si>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</si>
  <si>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</si>
  <si>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</si>
  <si>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</si>
  <si>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</si>
  <si>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</si>
  <si>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</si>
  <si>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</si>
  <si>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</si>
  <si>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</si>
  <si>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</si>
  <si>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</si>
  <si>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</si>
  <si>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</si>
  <si>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</si>
  <si>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</si>
  <si>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</si>
  <si>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</si>
  <si>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</si>
  <si>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</si>
  <si>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</si>
  <si>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</si>
  <si>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</si>
  <si>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</si>
  <si>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</si>
  <si>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</si>
  <si>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</si>
  <si>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</si>
  <si>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</si>
  <si>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</si>
  <si>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</si>
  <si>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</si>
  <si>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</si>
  <si>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</si>
  <si>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</si>
  <si>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</si>
  <si>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</si>
  <si>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</si>
  <si>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</si>
  <si>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</si>
  <si>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</si>
  <si>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</si>
  <si>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</si>
  <si>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</si>
  <si>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</si>
  <si>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</si>
  <si>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</si>
  <si>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</si>
  <si>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</si>
  <si>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</si>
  <si>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</si>
  <si>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</si>
  <si>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</si>
  <si>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</si>
  <si>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</si>
  <si>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</si>
  <si>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</si>
  <si>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</si>
  <si>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</si>
  <si>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</si>
  <si>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</si>
  <si>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</si>
  <si>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</si>
  <si>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</si>
  <si>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</si>
  <si>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</si>
  <si>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</si>
  <si>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</si>
  <si>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</si>
  <si>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</si>
  <si>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</si>
  <si>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</si>
  <si>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</si>
  <si>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</si>
  <si>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</si>
  <si>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</si>
  <si>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</si>
  <si>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</si>
  <si>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</si>
  <si>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</si>
  <si>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</si>
  <si>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</si>
  <si>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</si>
  <si>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</si>
  <si>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</si>
  <si>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</si>
  <si>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</si>
  <si>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</si>
  <si>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</si>
  <si>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</si>
  <si>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</si>
  <si>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</si>
  <si>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</si>
  <si>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</si>
  <si>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</si>
  <si>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</si>
  <si>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</si>
  <si>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</si>
  <si>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</si>
  <si>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</si>
  <si>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</si>
  <si>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</si>
  <si>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</si>
  <si>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</si>
  <si>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</si>
  <si>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</si>
  <si>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</si>
  <si>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</si>
  <si>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</si>
  <si>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</si>
  <si>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</si>
  <si>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</si>
  <si>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</si>
  <si>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</si>
  <si>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</si>
  <si>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</si>
  <si>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</si>
  <si>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</si>
  <si>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</si>
  <si>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</si>
  <si>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</si>
  <si>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</si>
  <si>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</si>
  <si>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</si>
  <si>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</si>
  <si>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</si>
  <si>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</si>
  <si>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</si>
  <si>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</si>
  <si>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</si>
  <si>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</si>
  <si>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</si>
  <si>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</si>
  <si>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</si>
  <si>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</si>
  <si>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</si>
  <si>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</si>
  <si>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</si>
  <si>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</si>
  <si>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</si>
  <si>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</si>
  <si>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</si>
  <si>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</si>
  <si>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</si>
  <si>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</si>
  <si>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</si>
  <si>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</si>
  <si>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</si>
  <si>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</si>
  <si>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</si>
  <si>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</si>
  <si>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</si>
  <si>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</si>
  <si>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</si>
  <si>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</si>
  <si>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</si>
  <si>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</si>
  <si>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</si>
  <si>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</si>
  <si>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</si>
  <si>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</si>
  <si>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</si>
  <si>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</si>
  <si>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</si>
  <si>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</si>
  <si>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</si>
  <si>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</si>
  <si>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</si>
  <si>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</si>
  <si>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</si>
  <si>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</si>
  <si>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</si>
  <si>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</si>
  <si>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</si>
  <si>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</si>
  <si>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</si>
  <si>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</si>
  <si>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</si>
  <si>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</si>
  <si>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</si>
  <si>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</si>
  <si>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</si>
  <si>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</si>
  <si>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</si>
  <si>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</si>
  <si>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</si>
  <si>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</si>
  <si>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</si>
  <si>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</si>
  <si>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</si>
  <si>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</si>
  <si>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</si>
  <si>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</si>
  <si>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</si>
  <si>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</si>
  <si>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</si>
  <si>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</si>
  <si>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</si>
  <si>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</si>
  <si>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</si>
  <si>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</si>
  <si>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</si>
  <si>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</si>
  <si>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</si>
  <si>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</si>
  <si>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</si>
  <si>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</si>
  <si>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</si>
  <si>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</si>
  <si>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</si>
  <si>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</si>
  <si>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</si>
  <si>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</si>
  <si>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</si>
  <si>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</si>
  <si>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</si>
  <si>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</si>
  <si>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</si>
  <si>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</si>
  <si>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</si>
  <si>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</si>
  <si>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</si>
  <si>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</si>
  <si>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</si>
  <si>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</si>
  <si>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</si>
  <si>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</si>
  <si>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</si>
  <si>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</si>
  <si>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</si>
  <si>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</si>
  <si>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</si>
  <si>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</si>
  <si>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</si>
  <si>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</si>
  <si>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</si>
  <si>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</si>
  <si>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</si>
  <si>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</si>
  <si>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</si>
  <si>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</si>
  <si>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</si>
  <si>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</si>
  <si>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</si>
  <si>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</si>
  <si>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</si>
  <si>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</si>
  <si>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</si>
  <si>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</si>
  <si>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</si>
  <si>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</si>
  <si>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</si>
  <si>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</si>
  <si>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</si>
  <si>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</si>
  <si>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</si>
  <si>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</si>
  <si>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</si>
  <si>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</si>
  <si>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</si>
  <si>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</si>
  <si>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</si>
  <si>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</si>
  <si>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</si>
  <si>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</si>
  <si>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</si>
  <si>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</si>
  <si>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</si>
  <si>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</si>
  <si>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</si>
  <si>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</si>
  <si>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</si>
  <si>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</si>
  <si>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</si>
  <si>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</si>
  <si>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</si>
  <si>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</si>
  <si>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</si>
  <si>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</si>
  <si>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</si>
  <si>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</si>
  <si>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</si>
  <si>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</si>
  <si>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</si>
  <si>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</si>
  <si>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</si>
  <si>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</si>
  <si>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</si>
  <si>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</si>
  <si>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</si>
  <si>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</si>
  <si>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</si>
  <si>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</si>
  <si>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</si>
  <si>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</si>
  <si>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</si>
  <si>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</si>
  <si>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</si>
  <si>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</si>
  <si>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</si>
  <si>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</si>
  <si>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</si>
  <si>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</si>
  <si>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</si>
  <si>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</si>
  <si>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</si>
  <si>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</si>
  <si>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</si>
  <si>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</si>
  <si>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</si>
  <si>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</si>
  <si>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</si>
  <si>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</si>
  <si>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</si>
  <si>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</si>
  <si>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</si>
  <si>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</si>
  <si>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</si>
  <si>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</si>
  <si>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</si>
  <si>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</si>
  <si>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</si>
  <si>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</si>
  <si>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</si>
  <si>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</si>
  <si>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</si>
  <si>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</si>
  <si>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</si>
  <si>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</si>
  <si>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</si>
  <si>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</si>
  <si>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</si>
  <si>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</si>
  <si>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</si>
  <si>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</si>
  <si>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</si>
  <si>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</si>
  <si>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</si>
  <si>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</si>
  <si>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</si>
  <si>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</si>
  <si>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</si>
  <si>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</si>
  <si>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</si>
  <si>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</si>
  <si>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</si>
  <si>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</si>
  <si>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</si>
  <si>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</si>
  <si>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</si>
  <si>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</si>
  <si>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</si>
  <si>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</si>
  <si>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</si>
  <si>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</si>
  <si>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</si>
  <si>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</si>
  <si>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</si>
  <si>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</si>
  <si>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</si>
  <si>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</si>
  <si>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</si>
  <si>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</si>
  <si>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</si>
  <si>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</si>
  <si>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</si>
  <si>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</si>
  <si>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</si>
  <si>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</si>
  <si>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</si>
  <si>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</si>
  <si>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</si>
  <si>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</si>
  <si>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</si>
  <si>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</si>
  <si>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</si>
  <si>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</si>
  <si>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</si>
  <si>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</si>
  <si>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</si>
  <si>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</si>
  <si>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</si>
  <si>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</si>
  <si>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</si>
  <si>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</si>
  <si>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</si>
  <si>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</si>
  <si>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</si>
  <si>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</si>
  <si>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</si>
  <si>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</si>
  <si>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</si>
  <si>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</si>
  <si>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</si>
  <si>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</si>
  <si>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</si>
  <si>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</si>
  <si>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</si>
  <si>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</si>
  <si>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</si>
  <si>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</si>
  <si>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</si>
  <si>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</si>
  <si>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</si>
  <si>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</si>
  <si>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</si>
  <si>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</si>
  <si>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</si>
  <si>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</si>
  <si>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</si>
  <si>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</si>
  <si>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</si>
  <si>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</si>
  <si>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</si>
  <si>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</si>
  <si>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</si>
  <si>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</si>
  <si>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</si>
  <si>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</si>
  <si>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</si>
  <si>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</si>
  <si>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</si>
  <si>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</si>
  <si>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</si>
  <si>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</si>
  <si>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</si>
  <si>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</si>
  <si>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</si>
  <si>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</si>
  <si>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</si>
  <si>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</si>
  <si>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</si>
  <si>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</si>
  <si>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</si>
  <si>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</si>
  <si>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</si>
  <si>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</si>
  <si>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</si>
  <si>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</si>
  <si>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</si>
  <si>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</si>
  <si>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</si>
  <si>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</si>
  <si>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</si>
  <si>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</si>
  <si>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</si>
  <si>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</si>
  <si>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</si>
  <si>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</si>
  <si>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</si>
  <si>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</si>
  <si>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</si>
  <si>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</si>
  <si>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</si>
  <si>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</si>
  <si>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</si>
  <si>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</si>
  <si>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</si>
  <si>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</si>
  <si>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</si>
  <si>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</si>
  <si>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</si>
  <si>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</si>
  <si>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</si>
  <si>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</si>
  <si>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</si>
  <si>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</si>
  <si>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</si>
  <si>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</si>
  <si>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</si>
  <si>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</si>
  <si>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</si>
  <si>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</si>
  <si>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</si>
  <si>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</si>
  <si>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</si>
  <si>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</si>
  <si>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</si>
  <si>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</si>
  <si>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</si>
  <si>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</si>
  <si>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</si>
  <si>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</si>
  <si>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</si>
  <si>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</si>
  <si>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</si>
  <si>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</si>
  <si>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</si>
  <si>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</si>
  <si>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</si>
  <si>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</si>
  <si>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</si>
  <si>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</si>
  <si>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</si>
  <si>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</si>
  <si>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</si>
  <si>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</si>
  <si>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</si>
  <si>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</si>
  <si>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</si>
  <si>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</si>
  <si>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</si>
  <si>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</si>
  <si>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</si>
  <si>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</si>
  <si>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</si>
  <si>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</si>
  <si>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</si>
  <si>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</si>
  <si>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</si>
  <si>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</si>
  <si>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</si>
  <si>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</si>
  <si>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</si>
  <si>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</si>
  <si>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</si>
  <si>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</si>
  <si>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</si>
  <si>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</si>
  <si>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</si>
  <si>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</si>
  <si>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</si>
  <si>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</si>
  <si>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</si>
  <si>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</si>
  <si>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</si>
  <si>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</si>
  <si>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</si>
  <si>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</si>
  <si>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</si>
  <si>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</si>
  <si>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</si>
  <si>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</si>
  <si>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</si>
  <si>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</si>
  <si>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</si>
  <si>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</si>
  <si>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</si>
  <si>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</si>
  <si>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</si>
  <si>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</si>
  <si>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</si>
  <si>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</si>
  <si>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</si>
  <si>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</si>
  <si>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</si>
  <si>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</si>
  <si>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</si>
  <si>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</si>
  <si>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</si>
  <si>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</si>
  <si>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</si>
  <si>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</si>
  <si>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</si>
  <si>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</si>
  <si>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</si>
  <si>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</si>
  <si>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</si>
  <si>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</si>
  <si>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</si>
  <si>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</si>
  <si>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</si>
  <si>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</si>
  <si>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</si>
  <si>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</si>
  <si>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</si>
  <si>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</si>
  <si>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</si>
  <si>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</si>
  <si>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</si>
  <si>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</si>
  <si>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</si>
  <si>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</si>
  <si>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</si>
  <si>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</si>
  <si>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</si>
  <si>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</si>
  <si>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</si>
  <si>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</si>
  <si>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</si>
  <si>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</si>
  <si>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</si>
  <si>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</si>
  <si>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</si>
  <si>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</si>
  <si>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</si>
  <si>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</si>
  <si>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</si>
  <si>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</si>
  <si>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</si>
  <si>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</si>
  <si>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</si>
  <si>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</si>
  <si>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</si>
  <si>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</si>
  <si>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</si>
  <si>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</si>
  <si>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</si>
  <si>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</si>
  <si>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</si>
  <si>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</si>
  <si>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</si>
  <si>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</si>
  <si>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</si>
  <si>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</si>
  <si>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</si>
  <si>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</si>
  <si>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</si>
  <si>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</si>
  <si>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</si>
  <si>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</si>
  <si>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</si>
  <si>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</si>
  <si>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</si>
  <si>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</si>
  <si>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</si>
  <si>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</si>
  <si>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</si>
  <si>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</si>
  <si>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</si>
  <si>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</si>
  <si>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</si>
  <si>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</si>
  <si>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</si>
  <si>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</si>
  <si>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</si>
  <si>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</si>
  <si>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</si>
  <si>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</si>
  <si>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</si>
  <si>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</si>
  <si>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</si>
  <si>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</si>
  <si>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</si>
  <si>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</si>
  <si>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</si>
  <si>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</si>
  <si>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</si>
  <si>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</si>
  <si>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</si>
  <si>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</si>
  <si>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</si>
  <si>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</si>
  <si>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</si>
  <si>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</si>
  <si>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</si>
  <si>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</si>
  <si>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</si>
  <si>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</si>
  <si>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</si>
  <si>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</si>
  <si>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</si>
  <si>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</si>
  <si>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</si>
  <si>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</si>
  <si>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</si>
  <si>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</si>
  <si>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</si>
  <si>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</si>
  <si>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</si>
  <si>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</si>
  <si>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</si>
  <si>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</si>
  <si>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</si>
  <si>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</si>
  <si>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</si>
  <si>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</si>
  <si>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</si>
  <si>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</si>
  <si>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</si>
  <si>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</si>
  <si>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</si>
  <si>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</si>
  <si>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</si>
  <si>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</si>
  <si>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</si>
  <si>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</si>
  <si>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</si>
  <si>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</si>
  <si>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</si>
  <si>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</si>
  <si>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</si>
  <si>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</si>
  <si>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</si>
  <si>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</si>
  <si>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</si>
  <si>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</si>
  <si>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</si>
  <si>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</si>
  <si>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</si>
  <si>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</si>
  <si>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</si>
  <si>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</si>
  <si>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</si>
  <si>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</si>
  <si>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</si>
  <si>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</si>
  <si>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</si>
  <si>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</si>
  <si>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</si>
  <si>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</si>
  <si>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</si>
  <si>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</si>
  <si>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</si>
  <si>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</si>
  <si>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</si>
  <si>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</si>
  <si>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</si>
  <si>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</si>
  <si>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</si>
  <si>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</si>
  <si>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</si>
  <si>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</si>
  <si>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</si>
  <si>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</si>
  <si>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</si>
  <si>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</si>
  <si>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</si>
  <si>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</si>
  <si>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</si>
  <si>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</si>
  <si>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</si>
  <si>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</si>
  <si>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</si>
  <si>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</si>
  <si>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</si>
  <si>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</si>
  <si>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</si>
  <si>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</si>
  <si>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</si>
  <si>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</si>
  <si>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</si>
  <si>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</si>
  <si>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</si>
  <si>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</si>
  <si>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</si>
  <si>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</si>
  <si>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</si>
  <si>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</si>
  <si>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</si>
  <si>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</si>
  <si>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</si>
  <si>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</si>
  <si>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</si>
  <si>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</si>
  <si>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</si>
  <si>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</si>
  <si>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</si>
  <si>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</si>
  <si>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</si>
  <si>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</si>
  <si>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</si>
  <si>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</si>
  <si>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</si>
  <si>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</si>
  <si>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</si>
  <si>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</si>
  <si>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</si>
  <si>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</si>
  <si>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</si>
  <si>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</si>
  <si>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</si>
  <si>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</si>
  <si>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</si>
  <si>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</si>
  <si>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</si>
  <si>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</si>
  <si>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</si>
  <si>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</si>
  <si>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</si>
  <si>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</si>
  <si>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</si>
  <si>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</si>
  <si>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</si>
  <si>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</si>
  <si>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</si>
  <si>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</si>
  <si>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</si>
  <si>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</si>
  <si>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</si>
  <si>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</si>
  <si>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</si>
  <si>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</si>
  <si>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</si>
  <si>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</si>
  <si>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</si>
  <si>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</si>
  <si>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</si>
  <si>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</si>
  <si>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</si>
  <si>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</si>
  <si>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</si>
  <si>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</si>
  <si>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</si>
  <si>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</si>
  <si>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</si>
  <si>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</si>
  <si>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</si>
  <si>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</si>
  <si>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</si>
  <si>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</si>
  <si>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</si>
  <si>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</si>
  <si>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</si>
  <si>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</si>
  <si>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</si>
  <si>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</si>
  <si>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</si>
  <si>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</si>
  <si>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</si>
  <si>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</si>
  <si>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</si>
  <si>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</si>
  <si>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</si>
  <si>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</si>
  <si>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</si>
  <si>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</si>
  <si>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</si>
  <si>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</si>
  <si>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</si>
  <si>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</si>
  <si>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</si>
  <si>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</si>
  <si>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</si>
  <si>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</si>
  <si>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</si>
  <si>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</si>
  <si>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</si>
  <si>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</si>
  <si>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</si>
  <si>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</si>
  <si>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</si>
  <si>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</si>
  <si>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</si>
  <si>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</si>
  <si>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</si>
  <si>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</si>
  <si>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</si>
  <si>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</si>
  <si>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</si>
  <si>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</si>
  <si>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</si>
  <si>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</si>
  <si>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</si>
  <si>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</si>
  <si>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</si>
  <si>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</si>
  <si>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</si>
  <si>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</si>
  <si>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</si>
  <si>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</si>
  <si>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</si>
  <si>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</si>
  <si>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</si>
  <si>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</si>
  <si>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</si>
  <si>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</si>
  <si>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</si>
  <si>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</si>
  <si>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</si>
  <si>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</si>
  <si>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</si>
  <si>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</si>
  <si>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</si>
  <si>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</si>
  <si>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</si>
  <si>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</si>
  <si>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</si>
  <si>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</si>
  <si>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</si>
  <si>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</si>
  <si>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</si>
  <si>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</si>
  <si>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</si>
  <si>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</si>
  <si>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</si>
  <si>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</si>
  <si>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</si>
  <si>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</si>
  <si>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</si>
  <si>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</si>
  <si>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</si>
  <si>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</si>
  <si>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</si>
  <si>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</si>
  <si>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</si>
  <si>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</si>
  <si>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</si>
  <si>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</si>
  <si>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</si>
  <si>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</si>
  <si>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</si>
  <si>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</si>
  <si>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</si>
  <si>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</si>
  <si>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</si>
  <si>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</si>
  <si>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</si>
  <si>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</si>
  <si>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</si>
  <si>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</si>
  <si>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</si>
  <si>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</si>
  <si>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</si>
  <si>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</si>
  <si>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</si>
  <si>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</si>
  <si>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</si>
  <si>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</si>
  <si>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</si>
  <si>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</si>
  <si>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</si>
  <si>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</si>
  <si>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</si>
  <si>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</si>
  <si>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</si>
  <si>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</si>
  <si>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</si>
  <si>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</si>
  <si>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</si>
  <si>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</si>
  <si>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</si>
  <si>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</si>
  <si>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</si>
  <si>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</si>
  <si>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</si>
  <si>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</si>
  <si>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</si>
  <si>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</si>
  <si>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</si>
  <si>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</si>
  <si>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</si>
  <si>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</si>
  <si>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</si>
  <si>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</si>
  <si>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</si>
  <si>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</si>
  <si>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</si>
  <si>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</si>
  <si>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</si>
  <si>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</si>
  <si>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</si>
  <si>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</si>
  <si>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</si>
  <si>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</si>
  <si>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</si>
  <si>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</si>
  <si>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</si>
  <si>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</si>
  <si>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</si>
  <si>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</si>
  <si>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</si>
  <si>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</si>
  <si>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</si>
  <si>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</si>
  <si>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</si>
  <si>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</si>
  <si>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</si>
  <si>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</si>
  <si>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</si>
  <si>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</si>
  <si>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</si>
  <si>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</si>
  <si>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</si>
  <si>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</si>
  <si>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</si>
  <si>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</si>
  <si>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</si>
  <si>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</si>
  <si>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</si>
  <si>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</si>
  <si>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</si>
  <si>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</si>
  <si>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</si>
  <si>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</si>
  <si>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</si>
  <si>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</si>
  <si>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</si>
  <si>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</si>
  <si>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</si>
  <si>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</si>
  <si>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</si>
  <si>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</si>
  <si>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</si>
  <si>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</si>
  <si>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</si>
  <si>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</si>
  <si>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</si>
  <si>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</si>
  <si>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</si>
  <si>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</si>
  <si>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</si>
  <si>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</si>
  <si>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</si>
  <si>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</si>
  <si>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</si>
  <si>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</si>
  <si>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</si>
  <si>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</si>
  <si>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</si>
  <si>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</si>
  <si>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</si>
  <si>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</si>
  <si>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</si>
  <si>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</si>
  <si>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</si>
  <si>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</si>
  <si>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</si>
  <si>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</si>
  <si>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</si>
  <si>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</si>
  <si>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</si>
  <si>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</si>
  <si>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</si>
  <si>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</si>
  <si>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</si>
  <si>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</si>
  <si>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</si>
  <si>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</si>
  <si>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</si>
  <si>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</si>
  <si>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</si>
  <si>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</si>
  <si>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</si>
  <si>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</si>
  <si>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</si>
  <si>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</si>
  <si>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</si>
  <si>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</si>
  <si>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</si>
  <si>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</si>
  <si>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</si>
  <si>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</si>
  <si>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</si>
  <si>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</si>
  <si>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</si>
  <si>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</si>
  <si>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</si>
  <si>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</si>
  <si>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</si>
  <si>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</si>
  <si>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</si>
  <si>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</si>
  <si>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</si>
  <si>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</si>
  <si>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</si>
  <si>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</si>
  <si>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</si>
  <si>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</si>
  <si>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</si>
  <si>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</si>
  <si>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</si>
  <si>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</si>
  <si>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</si>
  <si>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</si>
  <si>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</si>
  <si>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</si>
  <si>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</si>
  <si>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</si>
  <si>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</si>
  <si>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</si>
  <si>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</si>
  <si>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</si>
  <si>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</si>
  <si>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</si>
  <si>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</si>
  <si>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</si>
  <si>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</si>
  <si>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</si>
  <si>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</si>
  <si>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</si>
  <si>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</si>
  <si>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</si>
  <si>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</si>
  <si>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</si>
  <si>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</si>
  <si>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</si>
  <si>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</si>
  <si>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</si>
  <si>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</si>
  <si>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</si>
  <si>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</si>
  <si>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</si>
  <si>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</si>
  <si>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</si>
  <si>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</si>
  <si>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</si>
  <si>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</si>
  <si>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</si>
  <si>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</si>
  <si>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</si>
  <si>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</si>
  <si>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</si>
  <si>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</si>
  <si>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</si>
  <si>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</si>
  <si>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</si>
  <si>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</si>
  <si>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</si>
  <si>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</si>
  <si>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</si>
  <si>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</si>
  <si>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</si>
  <si>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</si>
  <si>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</si>
  <si>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</si>
  <si>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</si>
  <si>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</si>
  <si>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</si>
  <si>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</si>
  <si>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</si>
  <si>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</si>
  <si>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</si>
  <si>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</si>
  <si>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</si>
  <si>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</si>
  <si>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</si>
  <si>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</si>
  <si>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</si>
  <si>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</si>
  <si>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</si>
  <si>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</si>
  <si>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</si>
  <si>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</si>
  <si>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</si>
  <si>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</si>
  <si>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</si>
  <si>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</si>
  <si>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</si>
  <si>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</si>
  <si>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</si>
  <si>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</si>
  <si>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</si>
  <si>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</si>
  <si>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</si>
  <si>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</si>
  <si>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</si>
  <si>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</si>
  <si>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</si>
  <si>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</si>
  <si>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</si>
  <si>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</si>
  <si>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</si>
  <si>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</si>
  <si>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</si>
  <si>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</si>
  <si>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</si>
  <si>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</si>
  <si>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</si>
  <si>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</si>
  <si>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</si>
  <si>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</si>
  <si>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</si>
  <si>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</si>
  <si>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</si>
  <si>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</si>
  <si>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</si>
  <si>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</si>
  <si>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</si>
  <si>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</si>
  <si>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</si>
  <si>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</si>
  <si>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</si>
  <si>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</si>
  <si>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</si>
  <si>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</si>
  <si>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</si>
  <si>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</si>
  <si>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</si>
  <si>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</si>
  <si>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</si>
  <si>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</si>
  <si>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</si>
  <si>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</si>
  <si>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</si>
  <si>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</si>
  <si>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</si>
  <si>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</si>
  <si>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</si>
  <si>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</si>
  <si>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</si>
  <si>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</si>
  <si>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</si>
  <si>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</si>
  <si>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</si>
  <si>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</si>
  <si>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</si>
  <si>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</si>
  <si>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</si>
  <si>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</si>
  <si>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</si>
  <si>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</si>
  <si>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</si>
  <si>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</si>
  <si>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</si>
  <si>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</si>
  <si>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</si>
  <si>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</si>
  <si>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</si>
  <si>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</si>
  <si>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</si>
  <si>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</si>
  <si>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</si>
  <si>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</si>
  <si>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</si>
  <si>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</si>
  <si>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</si>
  <si>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</si>
  <si>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</si>
  <si>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</si>
  <si>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</si>
  <si>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</si>
  <si>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</si>
  <si>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</si>
  <si>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</si>
  <si>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</si>
  <si>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</si>
  <si>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</si>
  <si>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</si>
  <si>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</si>
  <si>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</si>
  <si>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</si>
  <si>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</si>
  <si>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</si>
  <si>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</si>
  <si>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</si>
  <si>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</si>
  <si>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</si>
  <si>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</si>
  <si>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</si>
  <si>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</si>
  <si>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</si>
  <si>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</si>
  <si>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</si>
  <si>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</si>
  <si>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</si>
  <si>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</si>
  <si>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</si>
  <si>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</si>
  <si>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</si>
  <si>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</si>
  <si>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</si>
  <si>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</si>
  <si>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</si>
  <si>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</si>
  <si>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</si>
  <si>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</si>
  <si>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</si>
  <si>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</si>
  <si>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</si>
  <si>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</si>
  <si>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</si>
  <si>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</si>
  <si>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</si>
  <si>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</si>
  <si>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</si>
  <si>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</si>
  <si>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</si>
  <si>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</si>
  <si>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</si>
  <si>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</si>
  <si>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</si>
  <si>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</si>
  <si>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</si>
  <si>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</si>
  <si>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</si>
  <si>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</si>
  <si>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</si>
  <si>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</si>
  <si>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</si>
  <si>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</si>
  <si>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</si>
  <si>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</si>
  <si>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</si>
  <si>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</si>
  <si>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</si>
  <si>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</si>
  <si>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</si>
  <si>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</si>
  <si>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</si>
  <si>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</si>
  <si>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</si>
  <si>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</si>
  <si>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</si>
  <si>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</si>
  <si>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</si>
  <si>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</si>
  <si>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</si>
  <si>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</si>
  <si>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</si>
  <si>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</si>
  <si>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</si>
  <si>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</si>
  <si>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</si>
  <si>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</si>
  <si>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</si>
  <si>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</si>
  <si>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</si>
  <si>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</si>
  <si>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</si>
  <si>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</si>
  <si>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</si>
  <si>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</si>
  <si>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</si>
  <si>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</si>
  <si>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</si>
  <si>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</si>
  <si>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</si>
  <si>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</si>
  <si>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</si>
  <si>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</si>
  <si>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</si>
  <si>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</si>
  <si>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</si>
  <si>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</si>
  <si>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</si>
  <si>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</si>
  <si>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</si>
  <si>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</si>
  <si>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</si>
  <si>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</si>
  <si>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</si>
  <si>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</si>
  <si>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</si>
  <si>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</si>
  <si>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</si>
  <si>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</si>
  <si>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</si>
  <si>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</si>
  <si>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</si>
  <si>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</si>
  <si>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</si>
  <si>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</si>
  <si>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</si>
  <si>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</si>
  <si>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</si>
  <si>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</si>
  <si>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</si>
  <si>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</si>
  <si>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</si>
  <si>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</si>
  <si>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</si>
  <si>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</si>
  <si>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</si>
  <si>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</si>
  <si>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</si>
  <si>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</si>
  <si>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</si>
  <si>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</si>
  <si>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</si>
  <si>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</si>
  <si>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</si>
  <si>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</si>
  <si>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</si>
  <si>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</si>
  <si>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</si>
  <si>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</si>
  <si>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</si>
  <si>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</si>
  <si>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</si>
  <si>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</si>
  <si>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</si>
  <si>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</si>
  <si>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</si>
  <si>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</si>
  <si>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</si>
  <si>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</si>
  <si>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</si>
  <si>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</si>
  <si>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</si>
  <si>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</si>
  <si>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</si>
  <si>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</si>
  <si>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</si>
  <si>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</si>
  <si>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</si>
  <si>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</si>
  <si>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</si>
  <si>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</si>
  <si>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</si>
  <si>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</si>
  <si>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</si>
  <si>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</si>
  <si>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</si>
  <si>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</si>
  <si>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</si>
  <si>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</si>
  <si>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</si>
  <si>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</si>
  <si>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</si>
  <si>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</si>
  <si>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</si>
  <si>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</si>
  <si>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</si>
  <si>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</si>
  <si>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</si>
  <si>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</si>
  <si>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</si>
  <si>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</si>
  <si>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</si>
  <si>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</si>
  <si>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</si>
  <si>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</si>
  <si>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</si>
  <si>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</si>
  <si>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</si>
  <si>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</si>
  <si>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</si>
  <si>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</si>
  <si>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</si>
  <si>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</si>
  <si>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</si>
  <si>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</si>
  <si>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</si>
  <si>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</si>
  <si>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</si>
  <si>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</si>
  <si>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</si>
  <si>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</si>
  <si>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</si>
  <si>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</si>
  <si>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</si>
  <si>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</si>
  <si>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</si>
  <si>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</si>
  <si>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</si>
  <si>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</si>
  <si>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</si>
  <si>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</si>
  <si>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</si>
  <si>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</si>
  <si>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</si>
  <si>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</si>
  <si>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</si>
  <si>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</si>
  <si>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</si>
  <si>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</si>
  <si>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</si>
  <si>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</si>
  <si>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</si>
  <si>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</si>
  <si>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</si>
  <si>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</si>
  <si>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</si>
  <si>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</si>
  <si>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</si>
  <si>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</si>
  <si>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</si>
  <si>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</si>
  <si>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</si>
  <si>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</si>
  <si>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</si>
  <si>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</si>
  <si>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</si>
  <si>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</si>
  <si>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</si>
  <si>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</si>
  <si>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</si>
  <si>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</si>
  <si>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</si>
  <si>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</si>
  <si>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</si>
  <si>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</si>
  <si>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</si>
  <si>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</si>
  <si>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</si>
  <si>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</si>
  <si>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</si>
  <si>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</si>
  <si>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</si>
  <si>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</si>
  <si>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</si>
  <si>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</si>
  <si>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</si>
  <si>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</si>
  <si>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</si>
  <si>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</si>
  <si>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</si>
  <si>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</si>
  <si>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</si>
  <si>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</si>
  <si>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</si>
  <si>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</si>
  <si>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</si>
  <si>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</si>
  <si>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</si>
  <si>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</si>
  <si>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</si>
  <si>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</si>
  <si>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</si>
  <si>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</si>
  <si>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</si>
  <si>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</si>
  <si>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</si>
  <si>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</si>
  <si>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</si>
  <si>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</si>
  <si>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</si>
  <si>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</si>
  <si>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</si>
  <si>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</si>
  <si>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</si>
  <si>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</si>
  <si>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</si>
  <si>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</si>
  <si>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</si>
  <si>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</si>
  <si>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</si>
  <si>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</si>
  <si>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</si>
  <si>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</si>
  <si>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</si>
  <si>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</si>
  <si>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</si>
  <si>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</si>
  <si>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</si>
  <si>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</si>
  <si>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</si>
  <si>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</si>
  <si>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</si>
  <si>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</si>
  <si>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</si>
  <si>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</si>
  <si>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</si>
  <si>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</si>
  <si>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</si>
  <si>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</si>
  <si>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</si>
  <si>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</si>
  <si>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</si>
  <si>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</si>
  <si>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</si>
  <si>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</si>
  <si>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</si>
  <si>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</si>
  <si>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</si>
  <si>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</si>
  <si>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</si>
  <si>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</si>
  <si>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</si>
  <si>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</si>
  <si>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</si>
  <si>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</si>
  <si>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</si>
  <si>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</si>
  <si>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</si>
  <si>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</si>
  <si>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</si>
  <si>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</si>
  <si>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</si>
  <si>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</si>
  <si>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</si>
  <si>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</si>
  <si>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</si>
  <si>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</si>
  <si>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</si>
  <si>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</si>
  <si>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</si>
  <si>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</si>
  <si>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</si>
  <si>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</si>
  <si>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</si>
  <si>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</si>
  <si>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</si>
  <si>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</si>
  <si>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</si>
  <si>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</si>
  <si>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</si>
  <si>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</si>
  <si>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</si>
  <si>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</si>
  <si>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</si>
  <si>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</si>
  <si>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</si>
  <si>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</si>
  <si>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</si>
  <si>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</si>
  <si>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</si>
  <si>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</si>
  <si>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</si>
  <si>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</si>
  <si>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</si>
  <si>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</si>
  <si>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</si>
  <si>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</si>
  <si>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</si>
  <si>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</si>
  <si>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</si>
  <si>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</si>
  <si>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</si>
  <si>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</si>
  <si>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</si>
  <si>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</si>
  <si>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</si>
  <si>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</si>
  <si>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</si>
  <si>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</si>
  <si>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</si>
  <si>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</si>
  <si>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</si>
  <si>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</si>
  <si>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</si>
  <si>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</si>
  <si>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</si>
  <si>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</si>
  <si>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</si>
  <si>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</si>
  <si>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</si>
  <si>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</si>
  <si>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</si>
  <si>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</si>
  <si>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</si>
  <si>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</si>
  <si>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</si>
  <si>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</si>
  <si>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</si>
  <si>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</si>
  <si>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</si>
  <si>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</si>
  <si>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</si>
  <si>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</si>
  <si>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</si>
  <si>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</si>
  <si>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</si>
  <si>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</si>
  <si>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</si>
  <si>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</si>
  <si>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</si>
  <si>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</si>
  <si>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</si>
  <si>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</si>
  <si>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</si>
  <si>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</si>
  <si>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</si>
  <si>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</si>
  <si>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</si>
  <si>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</si>
  <si>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</si>
  <si>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</si>
  <si>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</si>
  <si>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</si>
  <si>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</si>
  <si>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</si>
  <si>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</si>
  <si>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</si>
  <si>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</si>
  <si>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</si>
  <si>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</si>
  <si>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</si>
  <si>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</si>
  <si>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</si>
  <si>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</si>
  <si>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</si>
  <si>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</si>
  <si>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</si>
  <si>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</si>
  <si>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</si>
  <si>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</si>
  <si>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</si>
  <si>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</si>
  <si>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</si>
  <si>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</si>
  <si>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</si>
  <si>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</si>
  <si>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</si>
  <si>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</si>
  <si>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</si>
  <si>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</si>
  <si>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</si>
  <si>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</si>
  <si>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</si>
  <si>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</si>
  <si>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</si>
  <si>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</si>
  <si>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</si>
  <si>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</si>
  <si>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</si>
  <si>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</si>
  <si>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</si>
  <si>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</si>
  <si>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</si>
  <si>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</si>
  <si>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</si>
  <si>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</si>
  <si>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</si>
  <si>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</si>
  <si>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</si>
  <si>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</si>
  <si>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</si>
  <si>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</si>
  <si>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</si>
  <si>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</si>
  <si>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</si>
  <si>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</si>
  <si>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</si>
  <si>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</si>
  <si>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</si>
  <si>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</si>
  <si>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</si>
  <si>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</si>
  <si>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</si>
  <si>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</si>
  <si>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</si>
  <si>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</si>
  <si>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</si>
  <si>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</si>
  <si>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</si>
  <si>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</si>
  <si>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</si>
  <si>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</si>
  <si>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</si>
  <si>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</si>
  <si>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</si>
  <si>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</si>
  <si>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</si>
  <si>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</si>
  <si>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</si>
  <si>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</si>
  <si>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</si>
  <si>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</si>
  <si>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</si>
  <si>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</si>
  <si>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</si>
  <si>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</si>
  <si>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</si>
  <si>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</si>
  <si>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</si>
  <si>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</si>
  <si>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</si>
  <si>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</si>
  <si>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</si>
  <si>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</si>
  <si>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</si>
  <si>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</si>
  <si>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</si>
  <si>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</si>
  <si>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</si>
  <si>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</si>
  <si>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</si>
  <si>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</si>
  <si>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</si>
  <si>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</si>
  <si>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</si>
  <si>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</si>
  <si>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</si>
  <si>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</si>
  <si>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</si>
  <si>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</si>
  <si>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</si>
  <si>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</si>
  <si>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</si>
  <si>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</si>
  <si>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</si>
  <si>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</si>
  <si>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</si>
  <si>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</si>
  <si>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</si>
  <si>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</si>
  <si>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</si>
  <si>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</si>
  <si>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</si>
  <si>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</si>
  <si>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</si>
  <si>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</si>
  <si>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</si>
  <si>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</si>
  <si>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</si>
  <si>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</si>
  <si>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</si>
  <si>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</si>
  <si>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</si>
  <si>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</si>
  <si>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</si>
  <si>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</si>
  <si>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</si>
  <si>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</si>
  <si>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</si>
  <si>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</si>
  <si>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</si>
  <si>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</si>
  <si>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</si>
  <si>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</si>
  <si>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</si>
  <si>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</si>
  <si>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</si>
  <si>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</si>
  <si>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</si>
  <si>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</si>
  <si>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</si>
  <si>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</si>
  <si>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</si>
  <si>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</si>
  <si>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</si>
  <si>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</si>
  <si>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</si>
  <si>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</si>
  <si>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</si>
  <si>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</si>
  <si>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</si>
  <si>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</si>
  <si>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</si>
  <si>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</si>
  <si>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</si>
  <si>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</si>
  <si>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</si>
  <si>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</si>
  <si>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</si>
  <si>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</si>
  <si>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</si>
  <si>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</si>
  <si>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</si>
  <si>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</si>
  <si>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</si>
  <si>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</si>
  <si>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</si>
  <si>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</si>
  <si>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</si>
  <si>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</si>
  <si>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</si>
  <si>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</si>
  <si>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</si>
  <si>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</si>
  <si>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</si>
  <si>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</si>
  <si>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</si>
  <si>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</si>
  <si>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</si>
  <si>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</si>
  <si>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</si>
  <si>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</si>
  <si>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</si>
  <si>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</si>
  <si>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</si>
  <si>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</si>
  <si>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</si>
  <si>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</si>
  <si>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</si>
  <si>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</si>
  <si>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</si>
  <si>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</si>
  <si>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</si>
  <si>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</si>
  <si>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</si>
  <si>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</si>
  <si>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</si>
  <si>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</si>
  <si>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</si>
  <si>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</si>
  <si>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</si>
  <si>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</si>
  <si>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</si>
  <si>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</si>
  <si>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</si>
  <si>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</si>
  <si>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</si>
  <si>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</si>
  <si>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</si>
  <si>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</si>
  <si>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</si>
  <si>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</si>
  <si>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</si>
  <si>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</si>
  <si>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</si>
  <si>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</si>
  <si>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</si>
  <si>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</si>
  <si>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</si>
  <si>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</si>
  <si>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</si>
  <si>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</si>
  <si>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</si>
  <si>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</si>
  <si>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</si>
  <si>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</si>
  <si>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</si>
  <si>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</si>
  <si>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</si>
  <si>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</si>
  <si>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</si>
  <si>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</si>
  <si>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</si>
  <si>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</si>
  <si>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</si>
  <si>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</si>
  <si>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</si>
  <si>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</si>
  <si>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</si>
  <si>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</si>
  <si>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</si>
  <si>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</si>
  <si>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</si>
  <si>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</si>
  <si>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</si>
  <si>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</si>
  <si>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</si>
  <si>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</si>
  <si>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</si>
  <si>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</si>
  <si>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</si>
  <si>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</si>
  <si>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</si>
  <si>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</si>
  <si>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</si>
  <si>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</si>
  <si>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</si>
  <si>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</si>
  <si>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</si>
  <si>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</si>
  <si>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</si>
  <si>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</si>
  <si>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</si>
  <si>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</si>
  <si>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</si>
  <si>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</si>
  <si>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</si>
  <si>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</si>
  <si>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</si>
  <si>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</si>
  <si>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</si>
  <si>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</si>
  <si>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</si>
  <si>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</si>
  <si>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</si>
  <si>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</si>
  <si>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</si>
  <si>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</si>
  <si>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</si>
  <si>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</si>
  <si>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</si>
  <si>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</si>
  <si>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</si>
  <si>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</si>
  <si>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</si>
  <si>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</si>
  <si>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</si>
  <si>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</si>
  <si>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</si>
  <si>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</si>
  <si>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</si>
  <si>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</si>
  <si>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</si>
  <si>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</si>
  <si>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</si>
  <si>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</si>
  <si>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</si>
  <si>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</si>
  <si>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</si>
  <si>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</si>
  <si>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</si>
  <si>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</si>
  <si>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</si>
  <si>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</si>
  <si>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</si>
  <si>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</si>
  <si>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</si>
  <si>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</si>
  <si>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</si>
  <si>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</si>
  <si>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</si>
  <si>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</si>
  <si>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</si>
  <si>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</si>
  <si>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</si>
  <si>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</si>
  <si>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</si>
  <si>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</si>
  <si>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</si>
  <si>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</si>
  <si>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</si>
  <si>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</si>
  <si>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</si>
  <si>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</si>
  <si>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</si>
  <si>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</si>
  <si>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</si>
  <si>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</si>
  <si>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</si>
  <si>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</si>
  <si>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</si>
  <si>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</si>
  <si>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</si>
  <si>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</si>
  <si>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</si>
  <si>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</si>
  <si>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</si>
  <si>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</si>
  <si>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</si>
  <si>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</si>
  <si>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</si>
  <si>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</si>
  <si>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</si>
  <si>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</si>
  <si>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</si>
  <si>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</si>
  <si>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</si>
  <si>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</si>
  <si>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</si>
  <si>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</si>
  <si>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</si>
  <si>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</si>
  <si>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</si>
  <si>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</si>
  <si>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</si>
  <si>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</si>
  <si>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</si>
  <si>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</si>
  <si>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</si>
  <si>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</si>
  <si>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</si>
  <si>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</si>
  <si>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</si>
  <si>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</si>
  <si>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</si>
  <si>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</si>
  <si>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</si>
  <si>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</si>
  <si>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</si>
  <si>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</si>
  <si>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</si>
  <si>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</si>
  <si>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</si>
  <si>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</si>
  <si>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</si>
  <si>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</si>
  <si>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</si>
  <si>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</si>
  <si>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</si>
  <si>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</si>
  <si>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</si>
  <si>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</si>
  <si>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</si>
  <si>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</si>
  <si>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</si>
  <si>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</si>
  <si>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</si>
  <si>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</si>
  <si>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</si>
  <si>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</si>
  <si>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</si>
  <si>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</si>
  <si>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</si>
  <si>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</si>
  <si>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</si>
  <si>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</si>
  <si>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</si>
  <si>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</si>
  <si>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</si>
  <si>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</si>
  <si>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</si>
  <si>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</si>
  <si>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</si>
  <si>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</si>
  <si>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</si>
  <si>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</si>
  <si>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</si>
  <si>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</si>
  <si>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</si>
  <si>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</si>
  <si>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</si>
  <si>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</si>
  <si>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</si>
  <si>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</si>
  <si>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</si>
  <si>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</si>
  <si>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</si>
  <si>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</si>
  <si>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</si>
  <si>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</si>
  <si>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</si>
  <si>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</si>
  <si>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</si>
  <si>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</si>
  <si>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</si>
  <si>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</si>
  <si>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</si>
  <si>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</si>
  <si>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</si>
  <si>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</si>
  <si>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</si>
  <si>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</si>
  <si>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</si>
  <si>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</si>
  <si>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</si>
  <si>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</si>
  <si>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</si>
  <si>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</si>
  <si>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</si>
  <si>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</si>
  <si>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</si>
  <si>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</si>
  <si>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</si>
  <si>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</si>
  <si>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</si>
  <si>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</si>
  <si>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</si>
  <si>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</si>
  <si>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</si>
  <si>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</si>
  <si>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</si>
  <si>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</si>
  <si>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</si>
  <si>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</si>
  <si>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</si>
  <si>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</si>
  <si>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</si>
  <si>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</si>
  <si>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</si>
  <si>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</si>
  <si>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</si>
  <si>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</si>
  <si>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</si>
  <si>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</si>
  <si>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</si>
  <si>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</si>
  <si>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</si>
  <si>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</si>
  <si>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</si>
  <si>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</si>
  <si>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</si>
  <si>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</si>
  <si>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</si>
  <si>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</si>
  <si>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</si>
  <si>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</si>
  <si>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</si>
  <si>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</si>
  <si>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</si>
  <si>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</si>
  <si>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</si>
  <si>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</si>
  <si>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</si>
  <si>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</si>
  <si>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</si>
  <si>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</si>
  <si>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</si>
  <si>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</si>
  <si>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</si>
  <si>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</si>
  <si>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</si>
  <si>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</si>
  <si>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</si>
  <si>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</si>
  <si>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</si>
  <si>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</si>
  <si>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</si>
  <si>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</si>
  <si>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</si>
  <si>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</si>
  <si>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</si>
  <si>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</si>
  <si>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</si>
  <si>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</si>
  <si>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</si>
  <si>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</si>
  <si>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</si>
  <si>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</si>
  <si>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</si>
  <si>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</si>
  <si>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</si>
  <si>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</si>
  <si>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</si>
  <si>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</si>
  <si>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</si>
  <si>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</si>
  <si>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</si>
  <si>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</si>
  <si>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</si>
  <si>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</si>
  <si>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</si>
  <si>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</si>
  <si>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</si>
  <si>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</si>
  <si>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</si>
  <si>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</si>
  <si>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</si>
  <si>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</si>
  <si>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</si>
  <si>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</si>
  <si>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</si>
  <si>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</si>
  <si>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</si>
  <si>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</si>
  <si>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</si>
  <si>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</si>
  <si>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</si>
  <si>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</si>
  <si>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</si>
  <si>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</si>
  <si>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</si>
  <si>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</si>
  <si>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</si>
  <si>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</si>
  <si>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</si>
  <si>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</si>
  <si>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</si>
  <si>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</si>
  <si>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</si>
  <si>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</si>
  <si>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</si>
  <si>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</si>
  <si>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</si>
  <si>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</si>
  <si>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</si>
  <si>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</si>
  <si>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</si>
  <si>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</si>
  <si>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</si>
  <si>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</si>
  <si>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</si>
  <si>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</si>
  <si>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</si>
  <si>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</si>
  <si>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</si>
  <si>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</si>
  <si>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</si>
  <si>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</si>
  <si>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</si>
  <si>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</si>
  <si>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</si>
  <si>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</si>
  <si>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</si>
  <si>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</si>
  <si>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</si>
  <si>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</si>
  <si>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</si>
  <si>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</si>
  <si>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</si>
  <si>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</si>
  <si>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</si>
  <si>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</si>
  <si>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</si>
  <si>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</si>
  <si>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</si>
  <si>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</si>
  <si>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</si>
  <si>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</si>
  <si>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</si>
  <si>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</si>
  <si>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</si>
  <si>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</si>
  <si>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</si>
  <si>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</si>
  <si>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</si>
  <si>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</si>
  <si>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</si>
  <si>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</si>
  <si>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</si>
  <si>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</si>
  <si>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</si>
  <si>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</si>
  <si>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</si>
  <si>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</si>
  <si>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</si>
  <si>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</si>
  <si>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</si>
  <si>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</si>
  <si>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</si>
  <si>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</si>
  <si>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</si>
  <si>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</si>
  <si>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</si>
  <si>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</si>
  <si>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</si>
  <si>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</si>
  <si>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</si>
  <si>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</si>
  <si>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</si>
  <si>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</si>
  <si>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</si>
  <si>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</si>
  <si>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</si>
  <si>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</si>
  <si>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</si>
  <si>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</si>
  <si>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</si>
  <si>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</si>
  <si>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</si>
  <si>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</si>
  <si>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</si>
  <si>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</si>
  <si>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</si>
  <si>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</si>
  <si>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</si>
  <si>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</si>
  <si>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</si>
  <si>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</si>
  <si>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</si>
  <si>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</si>
  <si>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</si>
  <si>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</si>
  <si>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</si>
  <si>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</si>
  <si>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</si>
  <si>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</si>
  <si>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</si>
  <si>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</si>
  <si>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</si>
  <si>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</si>
  <si>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</si>
  <si>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</si>
  <si>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</si>
  <si>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</si>
  <si>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</si>
  <si>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</si>
  <si>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</si>
  <si>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</si>
  <si>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</si>
  <si>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</si>
  <si>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</si>
  <si>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</si>
  <si>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</si>
  <si>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</si>
  <si>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</si>
  <si>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</si>
  <si>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</si>
  <si>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</si>
  <si>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</si>
  <si>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</si>
  <si>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</si>
  <si>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</si>
  <si>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</si>
  <si>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</si>
  <si>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</si>
  <si>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</si>
  <si>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</si>
  <si>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</si>
  <si>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</si>
  <si>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</si>
  <si>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</si>
  <si>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</si>
  <si>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</si>
  <si>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</si>
  <si>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</si>
  <si>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</si>
  <si>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</si>
  <si>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</si>
  <si>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</si>
  <si>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</si>
  <si>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</si>
  <si>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</si>
  <si>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</si>
  <si>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</si>
  <si>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</si>
  <si>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</si>
  <si>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</si>
  <si>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</si>
  <si>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</si>
  <si>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</si>
  <si>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</si>
  <si>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</si>
  <si>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</si>
  <si>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</si>
  <si>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</si>
  <si>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</si>
  <si>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</si>
  <si>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</si>
  <si>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</si>
  <si>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</si>
  <si>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</si>
  <si>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</si>
  <si>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</si>
  <si>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</si>
  <si>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</si>
  <si>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</si>
  <si>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</si>
  <si>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</si>
  <si>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</si>
  <si>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</si>
  <si>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</si>
  <si>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</si>
  <si>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</si>
  <si>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</si>
  <si>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</si>
  <si>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</si>
  <si>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</si>
  <si>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</si>
  <si>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</si>
  <si>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</si>
  <si>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</si>
  <si>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</si>
  <si>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</si>
  <si>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</si>
  <si>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</si>
  <si>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</si>
  <si>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</si>
  <si>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</si>
  <si>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</si>
  <si>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</si>
  <si>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</si>
  <si>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</si>
  <si>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</si>
  <si>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</si>
  <si>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</si>
  <si>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</si>
  <si>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</si>
  <si>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</si>
  <si>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</si>
  <si>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</si>
  <si>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</si>
  <si>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</si>
  <si>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</si>
  <si>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</si>
  <si>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</si>
  <si>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</si>
  <si>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</si>
  <si>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</si>
  <si>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</si>
  <si>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</si>
  <si>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</si>
  <si>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</si>
  <si>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</si>
  <si>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</si>
  <si>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</si>
  <si>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</si>
  <si>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</si>
  <si>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</si>
  <si>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</si>
  <si>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</si>
  <si>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</si>
  <si>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</si>
  <si>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</si>
  <si>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</si>
  <si>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</si>
  <si>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</si>
  <si>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</si>
  <si>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</si>
  <si>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</si>
  <si>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</si>
  <si>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</si>
  <si>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</si>
  <si>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</si>
  <si>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</si>
  <si>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</si>
  <si>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</si>
  <si>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</si>
  <si>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</si>
  <si>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</si>
  <si>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</si>
  <si>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</si>
  <si>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</si>
  <si>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</si>
  <si>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</si>
  <si>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</si>
  <si>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</si>
  <si>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</si>
  <si>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</si>
  <si>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</si>
  <si>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</si>
  <si>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</si>
  <si>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</si>
  <si>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</si>
  <si>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</si>
  <si>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</si>
  <si>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</si>
  <si>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</si>
  <si>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</si>
  <si>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</si>
  <si>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</si>
  <si>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</si>
  <si>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</si>
  <si>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</si>
  <si>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</si>
  <si>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</si>
  <si>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</si>
  <si>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</si>
  <si>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</si>
  <si>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</si>
  <si>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</si>
  <si>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</si>
  <si>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</si>
  <si>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</si>
  <si>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</si>
  <si>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</si>
  <si>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</si>
  <si>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</si>
  <si>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</si>
  <si>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</si>
  <si>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</si>
  <si>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</si>
  <si>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</si>
  <si>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</si>
  <si>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</si>
  <si>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</si>
  <si>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</si>
  <si>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</si>
  <si>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</si>
  <si>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</si>
  <si>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</si>
  <si>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</si>
  <si>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</si>
  <si>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</si>
  <si>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</si>
  <si>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</si>
  <si>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</si>
  <si>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</si>
  <si>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</si>
  <si>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</si>
  <si>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</si>
  <si>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</si>
  <si>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</si>
  <si>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</si>
  <si>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</si>
  <si>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</si>
  <si>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</si>
  <si>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</si>
  <si>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</si>
  <si>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</si>
  <si>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</si>
  <si>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</si>
  <si>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</si>
  <si>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</si>
  <si>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</si>
  <si>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</si>
  <si>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</si>
  <si>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</si>
  <si>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</si>
  <si>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</si>
  <si>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</si>
  <si>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</si>
  <si>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</si>
  <si>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</si>
  <si>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</si>
  <si>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</si>
  <si>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</si>
  <si>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</si>
  <si>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</si>
  <si>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</si>
  <si>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</si>
  <si>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</si>
  <si>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</si>
  <si>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</si>
  <si>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</si>
  <si>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</si>
  <si>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</si>
  <si>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</si>
  <si>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</si>
  <si>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</si>
  <si>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</si>
  <si>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</si>
  <si>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</si>
  <si>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</si>
  <si>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</si>
  <si>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</si>
  <si>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</si>
  <si>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</si>
  <si>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</si>
  <si>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</si>
  <si>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</si>
  <si>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</si>
  <si>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</si>
  <si>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</si>
  <si>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</si>
  <si>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</si>
  <si>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</si>
  <si>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</si>
  <si>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</si>
  <si>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</si>
  <si>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</si>
  <si>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</si>
  <si>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</si>
  <si>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</si>
  <si>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</si>
  <si>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</si>
  <si>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</si>
  <si>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</si>
  <si>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</si>
  <si>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</si>
  <si>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</si>
  <si>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</si>
  <si>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</si>
  <si>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</si>
  <si>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</si>
  <si>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</si>
  <si>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</si>
  <si>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</si>
  <si>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</si>
  <si>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</si>
  <si>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</si>
  <si>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</si>
  <si>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</si>
  <si>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</si>
  <si>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</si>
  <si>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</si>
  <si>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</si>
  <si>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</si>
  <si>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</si>
  <si>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</si>
  <si>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</si>
  <si>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</si>
  <si>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</si>
  <si>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</si>
  <si>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</si>
  <si>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</si>
  <si>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</si>
  <si>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</si>
  <si>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</si>
  <si>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</si>
  <si>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</si>
  <si>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</si>
  <si>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</si>
  <si>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</si>
  <si>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</si>
  <si>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</si>
  <si>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</si>
  <si>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</si>
  <si>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</si>
  <si>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</si>
  <si>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</si>
  <si>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</si>
  <si>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</si>
  <si>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</si>
  <si>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</si>
  <si>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</si>
  <si>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</si>
  <si>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</si>
  <si>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</si>
  <si>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</si>
  <si>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</si>
  <si>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</si>
  <si>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</si>
  <si>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</si>
  <si>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</si>
  <si>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</si>
  <si>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</si>
  <si>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</si>
  <si>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</si>
  <si>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</si>
  <si>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</si>
  <si>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</si>
  <si>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</si>
  <si>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</si>
  <si>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</si>
  <si>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</si>
  <si>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</si>
  <si>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</si>
  <si>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</si>
  <si>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</si>
  <si>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</si>
  <si>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</si>
  <si>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</si>
  <si>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</si>
  <si>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</si>
  <si>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</si>
  <si>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</si>
  <si>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</si>
  <si>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</si>
  <si>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</si>
  <si>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</si>
  <si>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</si>
  <si>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</si>
  <si>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</si>
  <si>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</si>
  <si>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</si>
  <si>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</si>
  <si>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</si>
  <si>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</si>
  <si>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</si>
  <si>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</si>
  <si>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</si>
  <si>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</si>
  <si>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</si>
  <si>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</si>
  <si>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</si>
  <si>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</si>
  <si>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</si>
  <si>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</si>
  <si>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</si>
  <si>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</si>
  <si>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</si>
  <si>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</si>
  <si>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</si>
  <si>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</si>
  <si>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</si>
  <si>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</si>
  <si>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</si>
  <si>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</si>
  <si>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</si>
  <si>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</si>
  <si>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</si>
  <si>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</si>
  <si>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</si>
  <si>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</si>
  <si>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</si>
  <si>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</si>
  <si>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</si>
  <si>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</si>
  <si>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</si>
  <si>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</si>
  <si>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</si>
  <si>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</si>
  <si>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</si>
  <si>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</si>
  <si>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</si>
  <si>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</si>
  <si>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</si>
  <si>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</si>
  <si>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</si>
  <si>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</si>
  <si>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</si>
  <si>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</si>
  <si>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</si>
  <si>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</si>
  <si>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</si>
  <si>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</si>
  <si>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</si>
  <si>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</si>
  <si>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</si>
  <si>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</si>
  <si>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</si>
  <si>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</si>
  <si>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</si>
  <si>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</si>
  <si>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</si>
  <si>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</si>
  <si>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</si>
  <si>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</si>
  <si>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</si>
  <si>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</si>
  <si>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</si>
  <si>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</si>
  <si>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</si>
  <si>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</si>
  <si>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</si>
  <si>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</si>
  <si>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</si>
  <si>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</si>
  <si>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</si>
  <si>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</si>
  <si>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</si>
  <si>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</si>
  <si>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</si>
  <si>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</si>
  <si>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</si>
  <si>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</si>
  <si>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</si>
  <si>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</si>
  <si>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</si>
  <si>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</si>
  <si>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</si>
  <si>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</si>
  <si>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</si>
  <si>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</si>
  <si>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</si>
  <si>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</si>
  <si>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</si>
  <si>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</si>
  <si>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</si>
  <si>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</si>
  <si>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</si>
  <si>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</si>
  <si>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</si>
  <si>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</si>
  <si>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</si>
  <si>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</si>
  <si>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</si>
  <si>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</si>
  <si>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</si>
  <si>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</si>
  <si>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</si>
  <si>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</si>
  <si>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</si>
  <si>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</si>
  <si>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</si>
  <si>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</si>
  <si>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</si>
  <si>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</si>
  <si>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</si>
  <si>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</si>
  <si>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</si>
  <si>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</si>
  <si>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</si>
  <si>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</si>
  <si>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</si>
  <si>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</si>
  <si>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</si>
  <si>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</si>
  <si>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</si>
  <si>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</si>
  <si>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</si>
  <si>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</si>
  <si>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</si>
  <si>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</si>
  <si>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</si>
  <si>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</si>
  <si>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</si>
  <si>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</si>
  <si>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</si>
  <si>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</si>
  <si>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</si>
  <si>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</si>
  <si>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</si>
  <si>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</si>
  <si>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</si>
  <si>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</si>
  <si>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</si>
  <si>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</si>
  <si>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</si>
  <si>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</si>
  <si>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</si>
  <si>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</si>
  <si>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</si>
  <si>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</si>
  <si>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</si>
  <si>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</si>
  <si>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</si>
  <si>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</si>
  <si>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</si>
  <si>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</si>
  <si>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</si>
  <si>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</si>
  <si>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</si>
  <si>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</si>
  <si>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</si>
  <si>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</si>
  <si>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</si>
  <si>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</si>
  <si>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</si>
  <si>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</si>
  <si>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</si>
  <si>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</si>
  <si>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</si>
  <si>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</si>
  <si>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</si>
  <si>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</si>
  <si>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</si>
  <si>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</si>
  <si>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</si>
  <si>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</si>
  <si>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</si>
  <si>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</si>
  <si>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</si>
  <si>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</si>
  <si>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</si>
  <si>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</si>
  <si>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</si>
  <si>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</si>
  <si>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</si>
  <si>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</si>
  <si>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</si>
  <si>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</si>
  <si>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</si>
  <si>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</si>
  <si>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</si>
  <si>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</si>
  <si>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</si>
  <si>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</si>
  <si>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</si>
  <si>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</si>
  <si>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</si>
  <si>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</si>
  <si>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</si>
  <si>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</si>
  <si>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</si>
  <si>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</si>
  <si>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</si>
  <si>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</si>
  <si>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</si>
  <si>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</si>
  <si>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</si>
  <si>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</si>
  <si>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</si>
  <si>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</si>
  <si>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</si>
  <si>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</si>
  <si>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</si>
  <si>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</si>
  <si>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</si>
  <si>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</si>
  <si>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</si>
  <si>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</si>
  <si>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</si>
  <si>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</si>
  <si>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</si>
  <si>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</si>
  <si>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</si>
  <si>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</si>
  <si>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</si>
  <si>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</si>
  <si>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</si>
  <si>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</si>
  <si>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</si>
  <si>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</si>
  <si>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</si>
  <si>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</si>
  <si>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</si>
  <si>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</si>
  <si>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</si>
  <si>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</si>
  <si>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</si>
  <si>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</si>
  <si>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</si>
  <si>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</si>
  <si>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</si>
  <si>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</si>
  <si>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</si>
  <si>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</si>
  <si>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</si>
  <si>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</si>
  <si>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</si>
  <si>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</si>
  <si>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</si>
  <si>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</si>
  <si>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</si>
  <si>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</si>
  <si>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</si>
  <si>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</si>
  <si>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</si>
  <si>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</si>
  <si>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</si>
  <si>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</si>
  <si>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</si>
  <si>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</si>
  <si>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</si>
  <si>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</si>
  <si>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</si>
  <si>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</si>
  <si>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</si>
  <si>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</si>
  <si>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</si>
  <si>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</si>
  <si>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</si>
  <si>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</si>
  <si>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</si>
  <si>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</si>
  <si>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</si>
  <si>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</si>
  <si>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</si>
  <si>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</si>
  <si>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</si>
  <si>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</si>
  <si>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</si>
  <si>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</si>
  <si>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</si>
  <si>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</si>
  <si>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</si>
  <si>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</si>
  <si>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</si>
  <si>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</si>
  <si>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</si>
  <si>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</si>
  <si>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</si>
  <si>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</si>
  <si>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</si>
  <si>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</si>
  <si>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</si>
  <si>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</si>
  <si>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</si>
  <si>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</si>
  <si>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</si>
  <si>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</si>
  <si>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</si>
  <si>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</si>
  <si>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</si>
  <si>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</si>
  <si>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</si>
  <si>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</si>
  <si>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</si>
  <si>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</si>
  <si>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</si>
  <si>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</si>
  <si>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</si>
  <si>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</si>
  <si>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</si>
  <si>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</si>
  <si>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</si>
  <si>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</si>
  <si>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</si>
  <si>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</si>
  <si>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</si>
  <si>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</si>
  <si>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</si>
  <si>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</si>
  <si>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</si>
  <si>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</si>
  <si>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</si>
  <si>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</si>
  <si>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</si>
  <si>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</si>
  <si>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</si>
  <si>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</si>
  <si>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</si>
  <si>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</si>
  <si>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</si>
  <si>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</si>
  <si>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</si>
  <si>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</si>
  <si>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</si>
  <si>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</si>
  <si>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</si>
  <si>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</si>
  <si>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</si>
  <si>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</si>
  <si>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</si>
  <si>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</si>
  <si>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</si>
  <si>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</si>
  <si>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</si>
  <si>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</si>
  <si>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</si>
  <si>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</si>
  <si>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</si>
  <si>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</si>
  <si>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</si>
  <si>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</si>
  <si>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</si>
  <si>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</si>
  <si>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</si>
  <si>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</si>
  <si>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</si>
  <si>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</si>
  <si>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</si>
  <si>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</si>
  <si>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</si>
  <si>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</si>
  <si>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</si>
  <si>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</si>
  <si>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</si>
  <si>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</si>
  <si>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</si>
  <si>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</si>
  <si>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</si>
  <si>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</si>
  <si>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</si>
  <si>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</si>
  <si>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</si>
  <si>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</si>
  <si>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</si>
  <si>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</si>
  <si>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</si>
  <si>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</si>
  <si>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</si>
  <si>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</si>
  <si>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</si>
  <si>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</si>
  <si>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</si>
  <si>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</si>
  <si>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</si>
  <si>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</si>
  <si>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</si>
  <si>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</si>
  <si>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</si>
  <si>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</si>
  <si>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</si>
  <si>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</si>
  <si>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</si>
  <si>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</si>
  <si>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</si>
  <si>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</si>
  <si>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</si>
  <si>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</si>
  <si>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</si>
  <si>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</si>
  <si>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</si>
  <si>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</si>
  <si>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</si>
  <si>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</si>
  <si>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</si>
  <si>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</si>
  <si>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</si>
  <si>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</si>
  <si>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</si>
  <si>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</si>
  <si>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</si>
  <si>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</si>
  <si>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</si>
  <si>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</si>
  <si>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</si>
  <si>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</si>
  <si>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</si>
  <si>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</si>
  <si>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</si>
  <si>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</si>
  <si>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</si>
  <si>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</si>
  <si>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</si>
  <si>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</si>
  <si>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</si>
  <si>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</si>
  <si>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</si>
  <si>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</si>
  <si>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</si>
  <si>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</si>
  <si>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</si>
  <si>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</si>
  <si>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</si>
  <si>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</si>
  <si>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</si>
  <si>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</si>
  <si>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</si>
  <si>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</si>
  <si>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</si>
  <si>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</si>
  <si>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</si>
  <si>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</si>
  <si>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</si>
  <si>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</si>
  <si>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</si>
  <si>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</si>
  <si>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</si>
  <si>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</si>
  <si>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</si>
  <si>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</si>
  <si>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</si>
  <si>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</si>
  <si>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</si>
  <si>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</si>
  <si>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</si>
  <si>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</si>
  <si>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</si>
  <si>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</si>
  <si>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</si>
  <si>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</si>
  <si>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</si>
  <si>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</si>
  <si>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</si>
  <si>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</si>
  <si>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</si>
  <si>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</si>
  <si>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</si>
  <si>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</si>
  <si>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</si>
  <si>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</si>
  <si>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</si>
  <si>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</si>
  <si>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</si>
  <si>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</si>
  <si>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</si>
  <si>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</si>
  <si>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</si>
  <si>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</si>
  <si>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</si>
  <si>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</si>
  <si>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</si>
  <si>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</si>
  <si>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</si>
  <si>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</si>
  <si>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</si>
  <si>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</si>
  <si>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</si>
  <si>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</si>
  <si>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</si>
  <si>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</si>
  <si>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</si>
  <si>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</si>
  <si>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</si>
  <si>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</si>
  <si>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</si>
  <si>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</si>
  <si>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</si>
  <si>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</si>
  <si>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</si>
  <si>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</si>
  <si>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</si>
  <si>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</si>
  <si>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</si>
  <si>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</si>
  <si>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</si>
  <si>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</si>
  <si>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</si>
  <si>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</si>
  <si>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</si>
  <si>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</si>
  <si>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</si>
  <si>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</si>
  <si>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</si>
  <si>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</si>
  <si>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</si>
  <si>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</si>
  <si>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</si>
  <si>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</si>
  <si>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</si>
  <si>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</si>
  <si>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</si>
  <si>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</si>
  <si>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</si>
  <si>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</si>
  <si>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</si>
  <si>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</si>
  <si>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</si>
  <si>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</si>
  <si>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</si>
  <si>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</si>
  <si>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</si>
  <si>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</si>
  <si>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</si>
  <si>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</si>
  <si>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</si>
  <si>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</si>
  <si>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</si>
  <si>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</si>
  <si>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</si>
  <si>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</si>
  <si>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</si>
  <si>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</si>
  <si>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</si>
  <si>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</si>
  <si>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</si>
  <si>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</si>
  <si>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</si>
  <si>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</si>
  <si>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</si>
  <si>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</si>
  <si>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</si>
  <si>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</si>
  <si>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</si>
  <si>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</si>
  <si>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</si>
  <si>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</si>
  <si>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</si>
  <si>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</si>
  <si>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</si>
  <si>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</si>
  <si>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</si>
  <si>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</si>
  <si>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</si>
  <si>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</si>
  <si>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</si>
  <si>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</si>
  <si>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</si>
  <si>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</si>
  <si>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</si>
  <si>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</si>
  <si>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</si>
  <si>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</si>
  <si>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</si>
  <si>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</si>
  <si>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</si>
  <si>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</si>
  <si>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</si>
  <si>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</si>
  <si>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</si>
  <si>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</si>
  <si>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</si>
  <si>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</si>
  <si>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</si>
  <si>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</si>
  <si>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</si>
  <si>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</si>
  <si>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</si>
  <si>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</si>
  <si>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</si>
  <si>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</si>
  <si>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</si>
  <si>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</si>
  <si>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</si>
  <si>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</si>
  <si>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</si>
  <si>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</si>
  <si>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</si>
  <si>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</si>
  <si>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</si>
  <si>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</si>
  <si>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</si>
  <si>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</si>
  <si>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</si>
  <si>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</si>
  <si>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</si>
  <si>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</si>
  <si>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</si>
  <si>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</si>
  <si>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</si>
  <si>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</si>
  <si>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</si>
  <si>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</si>
  <si>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</si>
  <si>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</si>
  <si>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</si>
  <si>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</si>
  <si>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</si>
  <si>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</si>
  <si>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</si>
  <si>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</si>
  <si>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</si>
  <si>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</si>
  <si>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</si>
  <si>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</si>
  <si>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</si>
  <si>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</si>
  <si>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</si>
  <si>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</si>
  <si>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</si>
  <si>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</si>
  <si>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</si>
  <si>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</si>
  <si>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</si>
  <si>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</si>
  <si>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</si>
  <si>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</si>
  <si>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</si>
  <si>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</si>
  <si>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</si>
  <si>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</si>
  <si>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</si>
  <si>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</si>
  <si>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</si>
  <si>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</si>
  <si>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</si>
  <si>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</si>
  <si>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</si>
  <si>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</si>
  <si>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</si>
  <si>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</si>
  <si>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</si>
  <si>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</si>
  <si>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</si>
  <si>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</si>
  <si>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</si>
  <si>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</si>
  <si>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</si>
  <si>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</si>
  <si>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</si>
  <si>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</si>
  <si>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</si>
  <si>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</si>
  <si>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</si>
  <si>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</si>
  <si>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</si>
  <si>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</si>
  <si>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</si>
  <si>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</si>
  <si>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</si>
  <si>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</si>
  <si>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</si>
  <si>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</si>
  <si>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</si>
  <si>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</si>
  <si>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</si>
  <si>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</si>
  <si>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</si>
  <si>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</si>
  <si>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</si>
  <si>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</si>
  <si>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</si>
  <si>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</si>
  <si>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</si>
  <si>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</si>
  <si>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</si>
  <si>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</si>
  <si>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</si>
  <si>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</si>
  <si>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</si>
  <si>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</si>
  <si>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</si>
  <si>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</si>
  <si>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</si>
  <si>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</si>
  <si>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</si>
  <si>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</si>
  <si>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</si>
  <si>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</si>
  <si>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</si>
  <si>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</si>
  <si>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</si>
  <si>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</si>
  <si>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</si>
  <si>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</si>
  <si>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</si>
  <si>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</si>
  <si>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</si>
  <si>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</si>
  <si>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</si>
  <si>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</si>
  <si>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</si>
  <si>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</si>
  <si>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</si>
  <si>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</si>
  <si>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</si>
  <si>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</si>
  <si>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</si>
  <si>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</si>
  <si>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</si>
  <si>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</si>
  <si>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</si>
  <si>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</si>
  <si>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</si>
  <si>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</si>
  <si>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</si>
  <si>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</si>
  <si>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</si>
  <si>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</si>
  <si>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</si>
  <si>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</si>
  <si>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</si>
  <si>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</si>
  <si>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</si>
  <si>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</si>
  <si>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</si>
  <si>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</si>
  <si>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</si>
  <si>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</si>
  <si>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</si>
  <si>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</si>
  <si>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</si>
  <si>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</si>
  <si>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</si>
  <si>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</si>
  <si>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</si>
  <si>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</si>
  <si>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</si>
  <si>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</si>
  <si>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</si>
  <si>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</si>
  <si>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</si>
  <si>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</si>
  <si>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</si>
  <si>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</si>
  <si>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</si>
  <si>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</si>
  <si>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</si>
  <si>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</si>
  <si>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</si>
  <si>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</si>
  <si>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</si>
  <si>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</si>
  <si>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</si>
  <si>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</si>
  <si>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</si>
  <si>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</si>
  <si>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</si>
  <si>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</si>
  <si>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</si>
  <si>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</si>
  <si>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</si>
  <si>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</si>
  <si>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</si>
  <si>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</si>
  <si>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</si>
  <si>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</si>
  <si>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</si>
  <si>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</si>
  <si>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</si>
  <si>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</si>
  <si>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</si>
  <si>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</si>
  <si>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</si>
  <si>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</si>
  <si>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</si>
  <si>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</si>
  <si>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</si>
  <si>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</si>
  <si>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</si>
  <si>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</si>
  <si>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</si>
  <si>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</si>
  <si>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</si>
  <si>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</si>
  <si>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</si>
  <si>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</si>
  <si>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</si>
  <si>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</si>
  <si>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</si>
  <si>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</si>
  <si>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</si>
  <si>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</si>
  <si>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</si>
  <si>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</si>
  <si>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</si>
  <si>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</si>
  <si>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</si>
  <si>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</si>
  <si>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</si>
  <si>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</si>
  <si>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</si>
  <si>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</si>
  <si>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</si>
  <si>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</si>
  <si>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</si>
  <si>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</si>
  <si>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</si>
  <si>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</si>
  <si>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</si>
  <si>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</si>
  <si>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</si>
  <si>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</si>
  <si>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</si>
  <si>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</si>
  <si>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</si>
  <si>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</si>
  <si>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</si>
  <si>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</si>
  <si>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</si>
  <si>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</si>
  <si>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</si>
  <si>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</si>
  <si>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</si>
  <si>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</si>
  <si>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</si>
  <si>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</si>
  <si>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</si>
  <si>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</si>
  <si>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</si>
  <si>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</si>
  <si>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</si>
  <si>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</si>
  <si>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</si>
  <si>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</si>
  <si>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</si>
  <si>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</si>
  <si>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</si>
  <si>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</si>
  <si>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</si>
  <si>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</si>
  <si>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</si>
  <si>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</si>
  <si>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</si>
  <si>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</si>
  <si>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</si>
  <si>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</si>
  <si>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</si>
  <si>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</si>
  <si>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</si>
  <si>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</si>
  <si>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</si>
  <si>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</si>
  <si>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</si>
  <si>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</si>
  <si>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</si>
  <si>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</si>
  <si>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</si>
  <si>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</si>
  <si>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</si>
  <si>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</si>
  <si>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</si>
  <si>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</si>
  <si>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</si>
  <si>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</si>
  <si>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</si>
  <si>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</si>
  <si>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</si>
  <si>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</si>
  <si>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</si>
  <si>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</si>
  <si>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</si>
  <si>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</si>
  <si>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</si>
  <si>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</si>
  <si>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</si>
  <si>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</si>
  <si>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</si>
  <si>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</si>
  <si>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</si>
  <si>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</si>
  <si>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</si>
  <si>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</si>
  <si>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</si>
  <si>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</si>
  <si>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</si>
  <si>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</si>
  <si>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</si>
  <si>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</si>
  <si>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</si>
  <si>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</si>
  <si>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</si>
  <si>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</si>
  <si>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</si>
  <si>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</si>
  <si>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</si>
  <si>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</si>
  <si>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</si>
  <si>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</si>
  <si>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</si>
  <si>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</si>
  <si>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</si>
  <si>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</si>
  <si>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</si>
  <si>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</si>
  <si>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</si>
  <si>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</si>
  <si>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</si>
  <si>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</si>
  <si>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</si>
  <si>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</si>
  <si>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</si>
  <si>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</si>
  <si>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</si>
  <si>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</si>
  <si>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</si>
  <si>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</si>
  <si>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</si>
  <si>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</si>
  <si>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</si>
  <si>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</si>
  <si>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</si>
  <si>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</si>
  <si>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</si>
  <si>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</si>
  <si>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</si>
  <si>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</si>
  <si>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</si>
  <si>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</si>
  <si>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</si>
  <si>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</si>
  <si>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</si>
  <si>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</si>
  <si>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</si>
  <si>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</si>
  <si>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</si>
  <si>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</si>
  <si>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</si>
  <si>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</si>
  <si>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</si>
  <si>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</si>
  <si>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</si>
  <si>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</si>
  <si>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</si>
  <si>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</si>
  <si>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</si>
  <si>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</si>
  <si>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</si>
  <si>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</si>
  <si>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</si>
  <si>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</si>
  <si>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</si>
  <si>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</si>
  <si>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</si>
  <si>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</si>
  <si>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</si>
  <si>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</si>
  <si>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</si>
  <si>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</si>
  <si>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</si>
  <si>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</si>
  <si>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</si>
  <si>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</si>
  <si>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</si>
  <si>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</si>
  <si>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</si>
  <si>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</si>
  <si>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</si>
  <si>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</si>
  <si>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</si>
  <si>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</si>
  <si>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</si>
  <si>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</si>
  <si>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</si>
  <si>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</si>
  <si>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</si>
  <si>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</si>
  <si>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</si>
  <si>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</si>
  <si>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</si>
  <si>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</si>
  <si>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</si>
  <si>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</si>
  <si>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</si>
  <si>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</si>
  <si>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</si>
  <si>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</si>
  <si>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</si>
  <si>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</si>
  <si>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</si>
  <si>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</si>
  <si>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</si>
  <si>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</si>
  <si>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</si>
  <si>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</si>
  <si>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</si>
  <si>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</si>
  <si>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</si>
  <si>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</si>
  <si>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</si>
  <si>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</si>
  <si>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</si>
  <si>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</si>
  <si>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</si>
  <si>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</si>
  <si>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</si>
  <si>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</si>
  <si>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</si>
  <si>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</si>
  <si>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</si>
  <si>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</si>
  <si>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</si>
  <si>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</si>
  <si>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</si>
  <si>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</si>
  <si>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</si>
  <si>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</si>
  <si>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</si>
  <si>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</si>
  <si>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</si>
  <si>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</si>
  <si>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</si>
  <si>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</si>
  <si>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</si>
  <si>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</si>
  <si>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</si>
  <si>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</si>
  <si>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</si>
  <si>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</si>
  <si>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</si>
  <si>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</si>
  <si>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</si>
  <si>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</si>
  <si>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</si>
  <si>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</si>
  <si>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</si>
  <si>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</si>
  <si>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</si>
  <si>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</si>
  <si>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</si>
  <si>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</si>
  <si>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</si>
  <si>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</si>
  <si>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</si>
  <si>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</si>
  <si>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</si>
  <si>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</si>
  <si>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</si>
  <si>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</si>
  <si>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</si>
  <si>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</si>
  <si>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</si>
  <si>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</si>
  <si>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</si>
  <si>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</si>
  <si>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</si>
  <si>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</si>
  <si>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</si>
  <si>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</si>
  <si>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</si>
  <si>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</si>
  <si>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</si>
  <si>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</si>
  <si>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</si>
  <si>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</si>
  <si>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</si>
  <si>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</si>
  <si>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</si>
  <si>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</si>
  <si>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</si>
  <si>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</si>
  <si>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</si>
  <si>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</si>
  <si>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</si>
  <si>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</si>
  <si>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</si>
  <si>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</si>
  <si>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</si>
  <si>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</si>
  <si>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</si>
  <si>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</si>
  <si>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</si>
  <si>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</si>
  <si>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</si>
  <si>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</si>
  <si>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</si>
  <si>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</si>
  <si>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</si>
  <si>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</si>
  <si>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</si>
  <si>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</si>
  <si>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</si>
  <si>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</si>
  <si>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</si>
  <si>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</si>
  <si>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</si>
  <si>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</si>
  <si>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</si>
  <si>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</si>
  <si>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</si>
  <si>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</si>
  <si>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</si>
  <si>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</si>
  <si>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</si>
  <si>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</si>
  <si>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</si>
  <si>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</si>
  <si>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</si>
  <si>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</si>
  <si>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</si>
  <si>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</si>
  <si>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</si>
  <si>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</si>
  <si>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</si>
  <si>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</si>
  <si>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</si>
  <si>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</si>
  <si>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</si>
  <si>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</si>
  <si>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</si>
  <si>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</si>
  <si>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</si>
  <si>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</si>
  <si>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</si>
  <si>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</si>
  <si>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</si>
  <si>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</si>
  <si>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</si>
  <si>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</si>
  <si>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</si>
  <si>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</si>
  <si>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</si>
  <si>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</si>
  <si>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</si>
  <si>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</si>
  <si>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</si>
  <si>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</si>
  <si>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</si>
  <si>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</si>
  <si>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</si>
  <si>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</si>
  <si>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</si>
  <si>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</si>
  <si>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</si>
  <si>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</si>
  <si>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</si>
  <si>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</si>
  <si>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</si>
  <si>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</si>
  <si>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</si>
  <si>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</si>
  <si>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</si>
  <si>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</si>
  <si>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</si>
  <si>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</si>
  <si>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</si>
  <si>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</si>
  <si>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</si>
  <si>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</si>
  <si>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</si>
  <si>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</si>
  <si>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</si>
  <si>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</si>
  <si>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</si>
  <si>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</si>
  <si>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</si>
  <si>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</si>
  <si>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</si>
  <si>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</si>
  <si>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</si>
  <si>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</si>
  <si>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</si>
  <si>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</si>
  <si>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</si>
  <si>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</si>
  <si>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</si>
  <si>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</si>
  <si>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</si>
  <si>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</si>
  <si>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</si>
  <si>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</si>
  <si>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</si>
  <si>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</si>
  <si>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</si>
  <si>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</si>
  <si>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</si>
  <si>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</si>
  <si>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</si>
  <si>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</si>
  <si>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</si>
  <si>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</si>
  <si>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</si>
  <si>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</si>
  <si>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</si>
  <si>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</si>
  <si>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</si>
  <si>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</si>
  <si>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</si>
  <si>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</si>
  <si>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</si>
  <si>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</si>
  <si>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</si>
  <si>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</si>
  <si>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</si>
  <si>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</si>
  <si>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</si>
  <si>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</si>
  <si>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</si>
  <si>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</si>
  <si>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</si>
  <si>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</si>
  <si>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</si>
  <si>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</si>
  <si>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</si>
  <si>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</si>
  <si>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</si>
  <si>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</si>
  <si>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</si>
  <si>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</si>
  <si>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</si>
  <si>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</si>
  <si>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</si>
  <si>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</si>
  <si>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</si>
  <si>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</si>
  <si>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</si>
  <si>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</si>
  <si>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</si>
  <si>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</si>
  <si>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</si>
  <si>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</si>
  <si>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</si>
  <si>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</si>
  <si>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</si>
  <si>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</si>
  <si>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</si>
  <si>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</si>
  <si>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</si>
  <si>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</si>
  <si>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</si>
  <si>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</si>
  <si>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</si>
  <si>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</si>
  <si>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</si>
  <si>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</si>
  <si>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</si>
  <si>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</si>
  <si>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</si>
  <si>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</si>
  <si>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</si>
  <si>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</si>
  <si>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</si>
  <si>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</si>
  <si>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</si>
  <si>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</si>
  <si>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</si>
  <si>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</si>
  <si>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</si>
  <si>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</si>
  <si>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</si>
  <si>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</si>
  <si>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</si>
  <si>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</si>
  <si>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</si>
  <si>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</si>
  <si>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</si>
  <si>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</si>
  <si>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</si>
  <si>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</si>
  <si>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</si>
  <si>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</si>
  <si>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</si>
  <si>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</si>
  <si>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</si>
  <si>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</si>
  <si>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</si>
  <si>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</si>
  <si>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</si>
  <si>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</si>
  <si>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</si>
  <si>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</si>
  <si>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</si>
  <si>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</si>
  <si>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</si>
  <si>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</si>
  <si>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</si>
  <si>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</si>
  <si>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</si>
  <si>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</si>
  <si>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</si>
  <si>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</si>
  <si>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</si>
  <si>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</si>
  <si>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</si>
  <si>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</si>
  <si>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</si>
  <si>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</si>
  <si>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</si>
  <si>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</si>
  <si>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</si>
  <si>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</si>
  <si>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</si>
  <si>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</si>
  <si>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</si>
  <si>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</si>
  <si>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</si>
  <si>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</si>
  <si>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</si>
  <si>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</si>
  <si>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</si>
  <si>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</si>
  <si>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</si>
  <si>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</si>
  <si>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</si>
  <si>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</si>
  <si>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</si>
  <si>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</si>
  <si>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</si>
  <si>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</si>
  <si>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</si>
  <si>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</si>
  <si>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</si>
  <si>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</si>
  <si>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</si>
  <si>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</si>
  <si>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</si>
  <si>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</si>
  <si>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</si>
  <si>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</si>
  <si>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</si>
  <si>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</si>
  <si>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</si>
  <si>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</si>
  <si>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</si>
  <si>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</si>
  <si>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</si>
  <si>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</si>
  <si>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</si>
  <si>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</si>
  <si>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</si>
  <si>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</si>
  <si>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</si>
  <si>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</si>
  <si>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</si>
  <si>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</si>
  <si>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</si>
  <si>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</si>
  <si>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</si>
  <si>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</si>
  <si>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</si>
  <si>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</si>
  <si>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</si>
  <si>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</si>
  <si>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</si>
  <si>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</si>
  <si>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</si>
  <si>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</si>
  <si>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</si>
  <si>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</si>
  <si>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</si>
  <si>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</si>
  <si>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</si>
  <si>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</si>
  <si>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</si>
  <si>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</si>
  <si>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</si>
  <si>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</si>
  <si>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</si>
  <si>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</si>
  <si>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</si>
  <si>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</si>
  <si>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</si>
  <si>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</si>
  <si>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</si>
  <si>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</si>
  <si>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</si>
  <si>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</si>
  <si>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</si>
  <si>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</si>
  <si>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</si>
  <si>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</si>
  <si>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</si>
  <si>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</si>
  <si>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</si>
  <si>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</si>
  <si>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</si>
  <si>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</si>
  <si>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</si>
  <si>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</si>
  <si>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</si>
  <si>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</si>
  <si>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</si>
  <si>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</si>
  <si>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</si>
  <si>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</si>
  <si>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</si>
  <si>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</si>
  <si>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</si>
  <si>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</si>
  <si>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</si>
  <si>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</si>
  <si>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</si>
  <si>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</si>
  <si>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</si>
  <si>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</si>
  <si>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</si>
  <si>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</si>
  <si>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</si>
  <si>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</si>
  <si>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</si>
  <si>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</si>
  <si>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</si>
  <si>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</si>
  <si>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</si>
  <si>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</si>
  <si>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</si>
  <si>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</si>
  <si>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</si>
  <si>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</si>
  <si>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</si>
  <si>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</si>
  <si>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</si>
  <si>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</si>
  <si>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</si>
  <si>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</si>
  <si>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</si>
  <si>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</si>
  <si>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</si>
  <si>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</si>
  <si>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</si>
  <si>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</si>
  <si>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</si>
  <si>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</si>
  <si>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</si>
  <si>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</si>
  <si>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</si>
  <si>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</si>
  <si>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</si>
  <si>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</si>
  <si>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</si>
  <si>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</si>
  <si>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</si>
  <si>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</si>
  <si>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</si>
  <si>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</si>
  <si>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</si>
  <si>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</si>
  <si>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</si>
  <si>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</si>
  <si>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</si>
  <si>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</si>
  <si>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</si>
  <si>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</si>
  <si>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</si>
  <si>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</si>
  <si>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</si>
  <si>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</si>
  <si>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</si>
  <si>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</si>
  <si>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</si>
  <si>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</si>
  <si>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</si>
  <si>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</si>
  <si>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</si>
  <si>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</si>
  <si>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</si>
  <si>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</si>
  <si>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</si>
  <si>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</si>
  <si>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</si>
  <si>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</si>
  <si>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</si>
  <si>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</si>
  <si>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</si>
  <si>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</si>
  <si>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</si>
  <si>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</si>
  <si>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</si>
  <si>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</si>
  <si>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</si>
  <si>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</si>
  <si>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</si>
  <si>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</si>
  <si>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</si>
  <si>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</si>
  <si>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</si>
  <si>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</si>
  <si>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</si>
  <si>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</si>
  <si>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</si>
  <si>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</si>
  <si>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</si>
  <si>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</si>
  <si>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</si>
  <si>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</si>
  <si>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</si>
  <si>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</si>
  <si>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</si>
  <si>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</si>
  <si>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</si>
  <si>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</si>
  <si>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</si>
  <si>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</si>
  <si>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</si>
  <si>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</si>
  <si>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</si>
  <si>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</si>
  <si>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</si>
  <si>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</si>
  <si>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</si>
  <si>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</si>
  <si>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</si>
  <si>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</si>
  <si>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</si>
  <si>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</si>
  <si>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</si>
  <si>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</si>
  <si>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</si>
  <si>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</si>
  <si>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</si>
  <si>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</si>
  <si>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</si>
  <si>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</si>
  <si>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</si>
  <si>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</si>
  <si>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</si>
  <si>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</si>
  <si>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</si>
  <si>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</si>
  <si>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</si>
  <si>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</si>
  <si>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</si>
  <si>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</si>
  <si>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</si>
  <si>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</si>
  <si>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</si>
  <si>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</si>
  <si>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</si>
  <si>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</si>
  <si>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</si>
  <si>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</si>
  <si>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</si>
  <si>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</si>
  <si>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</si>
  <si>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</si>
  <si>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</si>
  <si>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</si>
  <si>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</si>
  <si>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</si>
  <si>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</si>
  <si>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</si>
  <si>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</si>
  <si>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</si>
  <si>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</si>
  <si>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</si>
  <si>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</si>
  <si>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</si>
  <si>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</si>
  <si>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</si>
  <si>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</si>
  <si>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</si>
  <si>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</si>
  <si>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</si>
  <si>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</si>
  <si>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</si>
  <si>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</si>
  <si>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</si>
  <si>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</si>
  <si>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</si>
  <si>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</si>
  <si>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</si>
  <si>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</si>
  <si>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</si>
  <si>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</si>
  <si>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</si>
  <si>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</si>
  <si>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</si>
  <si>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</si>
  <si>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</si>
  <si>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</si>
  <si>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</si>
  <si>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</si>
  <si>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</si>
  <si>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</si>
  <si>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</si>
  <si>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</si>
  <si>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</si>
  <si>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</si>
  <si>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</si>
  <si>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</si>
  <si>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</si>
  <si>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</si>
  <si>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</si>
  <si>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</si>
  <si>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</si>
  <si>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</si>
  <si>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</si>
  <si>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</si>
  <si>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</si>
  <si>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</si>
  <si>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</si>
  <si>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</si>
  <si>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</si>
  <si>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</si>
  <si>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</si>
  <si>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</si>
  <si>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</si>
  <si>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</si>
  <si>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</si>
  <si>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</si>
  <si>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</si>
  <si>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</si>
  <si>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</si>
  <si>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</si>
  <si>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</si>
  <si>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</si>
  <si>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</si>
  <si>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</si>
  <si>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</si>
  <si>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</si>
  <si>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</si>
  <si>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</si>
  <si>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</si>
  <si>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</si>
  <si>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</si>
  <si>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</si>
  <si>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</si>
  <si>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</si>
  <si>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</si>
  <si>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</si>
  <si>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</si>
  <si>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</si>
  <si>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</si>
  <si>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</si>
  <si>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</si>
  <si>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</si>
  <si>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</si>
  <si>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</si>
  <si>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</si>
  <si>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</si>
  <si>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</si>
  <si>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</si>
  <si>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</si>
  <si>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</si>
  <si>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</si>
  <si>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</si>
  <si>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</si>
  <si>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</si>
  <si>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</si>
  <si>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</si>
  <si>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</si>
  <si>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</si>
  <si>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</si>
  <si>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</si>
  <si>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</si>
  <si>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</si>
  <si>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</si>
  <si>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</si>
  <si>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</si>
  <si>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</si>
  <si>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</si>
  <si>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</si>
  <si>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</si>
  <si>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</si>
  <si>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</si>
  <si>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</si>
  <si>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</si>
  <si>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</si>
  <si>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</si>
  <si>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</si>
  <si>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</si>
  <si>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</si>
  <si>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</si>
  <si>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</si>
  <si>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</si>
  <si>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</si>
  <si>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</si>
  <si>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</si>
  <si>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</si>
  <si>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</si>
  <si>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</si>
  <si>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</si>
  <si>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</si>
  <si>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</si>
  <si>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</si>
  <si>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</si>
  <si>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</si>
  <si>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</si>
  <si>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</si>
  <si>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</si>
  <si>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</si>
  <si>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</si>
  <si>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</si>
  <si>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</si>
  <si>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</si>
  <si>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</si>
  <si>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</si>
  <si>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</si>
  <si>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</si>
  <si>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</si>
  <si>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</si>
  <si>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</si>
  <si>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</si>
  <si>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</si>
  <si>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</si>
  <si>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</si>
  <si>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</si>
  <si>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</si>
  <si>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</si>
  <si>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</si>
  <si>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</si>
  <si>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</si>
  <si>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</si>
  <si>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</si>
  <si>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</si>
  <si>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</si>
  <si>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</si>
  <si>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</si>
  <si>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</si>
  <si>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</si>
  <si>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</si>
  <si>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</si>
  <si>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</si>
  <si>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</si>
  <si>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</si>
  <si>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</si>
  <si>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</si>
  <si>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</si>
  <si>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</si>
  <si>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</si>
  <si>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</si>
  <si>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</si>
  <si>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</si>
  <si>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</si>
  <si>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</si>
  <si>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</si>
  <si>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</si>
  <si>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</si>
  <si>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</si>
  <si>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</si>
  <si>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</si>
  <si>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</si>
  <si>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</si>
  <si>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</si>
  <si>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</si>
  <si>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</si>
  <si>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</si>
  <si>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</si>
  <si>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</si>
  <si>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</si>
  <si>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</si>
  <si>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</si>
  <si>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</si>
  <si>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</si>
  <si>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</si>
  <si>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</si>
  <si>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</si>
  <si>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</si>
  <si>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</si>
  <si>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</si>
  <si>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</si>
  <si>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</si>
  <si>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</si>
  <si>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</si>
  <si>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</si>
  <si>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</si>
  <si>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</si>
  <si>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</si>
  <si>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</si>
  <si>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</si>
  <si>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</si>
  <si>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</si>
  <si>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</si>
  <si>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</si>
  <si>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</si>
  <si>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</si>
  <si>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</si>
  <si>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</si>
  <si>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</si>
  <si>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</si>
  <si>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</si>
  <si>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</si>
  <si>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</si>
  <si>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</si>
  <si>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</si>
  <si>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</si>
  <si>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</si>
  <si>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</si>
  <si>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</si>
  <si>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</si>
  <si>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</si>
  <si>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</si>
  <si>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</si>
  <si>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</si>
  <si>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</si>
  <si>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</si>
  <si>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</si>
  <si>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</si>
  <si>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</si>
  <si>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</si>
  <si>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</si>
  <si>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</si>
  <si>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</si>
  <si>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</si>
  <si>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</si>
  <si>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</si>
  <si>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</si>
  <si>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</si>
  <si>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</si>
  <si>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</si>
  <si>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</si>
  <si>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</si>
  <si>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</si>
  <si>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</si>
  <si>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</si>
  <si>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</si>
  <si>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</si>
  <si>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</si>
  <si>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</si>
  <si>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</si>
  <si>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</si>
  <si>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</si>
  <si>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</si>
  <si>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</si>
  <si>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</si>
  <si>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</si>
  <si>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</si>
  <si>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</si>
  <si>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</si>
  <si>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</si>
  <si>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</si>
  <si>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</si>
  <si>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</si>
  <si>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</si>
  <si>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</si>
  <si>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</si>
  <si>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</si>
  <si>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</si>
  <si>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</si>
  <si>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</si>
  <si>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</si>
  <si>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</si>
  <si>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</si>
  <si>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</si>
  <si>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</si>
  <si>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</si>
  <si>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</si>
  <si>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</si>
  <si>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</si>
  <si>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</si>
  <si>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</si>
  <si>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</si>
  <si>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</si>
  <si>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</si>
  <si>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</si>
  <si>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</si>
  <si>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</si>
  <si>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</si>
  <si>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</si>
  <si>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</si>
  <si>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</si>
  <si>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</si>
  <si>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</si>
  <si>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</si>
  <si>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</si>
  <si>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</si>
  <si>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</si>
  <si>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</si>
  <si>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</si>
  <si>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</si>
  <si>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</si>
  <si>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</si>
  <si>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</si>
  <si>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</si>
  <si>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</si>
  <si>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</si>
  <si>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</si>
  <si>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</si>
  <si>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</si>
  <si>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</si>
  <si>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</si>
  <si>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</si>
  <si>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</si>
  <si>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</si>
  <si>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</si>
  <si>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</si>
  <si>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</si>
  <si>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</si>
  <si>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</si>
  <si>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</si>
  <si>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</si>
  <si>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</si>
  <si>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</si>
  <si>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</si>
  <si>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</si>
  <si>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</si>
  <si>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</si>
  <si>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</si>
  <si>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</si>
  <si>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</si>
  <si>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</si>
  <si>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</si>
  <si>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</si>
  <si>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</si>
  <si>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</si>
  <si>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</si>
  <si>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</si>
  <si>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</si>
  <si>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</si>
  <si>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</si>
  <si>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</si>
  <si>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</si>
  <si>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</si>
  <si>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</si>
  <si>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</si>
  <si>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</si>
  <si>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</si>
  <si>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</si>
  <si>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</si>
  <si>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</si>
  <si>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</si>
  <si>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</si>
  <si>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</si>
  <si>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</si>
  <si>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</si>
  <si>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</si>
  <si>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</si>
  <si>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</si>
  <si>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</si>
  <si>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</si>
  <si>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</si>
  <si>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</si>
  <si>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</si>
  <si>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</si>
  <si>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</si>
  <si>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</si>
  <si>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</si>
  <si>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</si>
  <si>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</si>
  <si>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</si>
  <si>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</si>
  <si>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</si>
  <si>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</si>
  <si>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</si>
  <si>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</si>
  <si>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</si>
  <si>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</si>
  <si>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</si>
  <si>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</si>
  <si>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</si>
  <si>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</si>
  <si>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</si>
  <si>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</si>
  <si>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</si>
  <si>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</si>
  <si>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</si>
  <si>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</si>
  <si>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</si>
  <si>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</si>
  <si>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</si>
  <si>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</si>
  <si>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</si>
  <si>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</si>
  <si>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</si>
  <si>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</si>
  <si>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</si>
  <si>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</si>
  <si>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</si>
  <si>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</si>
  <si>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</si>
  <si>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</si>
  <si>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</si>
  <si>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</si>
  <si>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</si>
  <si>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</si>
  <si>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</si>
  <si>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</si>
  <si>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</si>
  <si>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</si>
  <si>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</si>
  <si>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</si>
  <si>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</si>
  <si>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</si>
  <si>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</si>
  <si>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</si>
  <si>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</si>
  <si>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</si>
  <si>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</si>
  <si>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</si>
  <si>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</si>
  <si>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</si>
  <si>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</si>
  <si>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</si>
  <si>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</si>
  <si>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</si>
  <si>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</si>
  <si>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</si>
  <si>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</si>
  <si>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</si>
  <si>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</si>
  <si>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</si>
  <si>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</si>
  <si>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</si>
  <si>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</si>
  <si>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</si>
  <si>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</si>
  <si>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</si>
  <si>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</si>
  <si>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</si>
  <si>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</si>
  <si>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</si>
  <si>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</si>
  <si>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</si>
  <si>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</si>
  <si>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</si>
  <si>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</si>
  <si>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</si>
  <si>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</si>
  <si>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</si>
  <si>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</si>
  <si>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</si>
  <si>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</si>
  <si>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</si>
  <si>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</si>
  <si>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</si>
  <si>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</si>
  <si>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</si>
  <si>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</si>
  <si>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</si>
  <si>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</si>
  <si>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</si>
  <si>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</si>
  <si>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</si>
  <si>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</si>
  <si>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</si>
  <si>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</si>
  <si>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</si>
  <si>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</si>
  <si>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</si>
  <si>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</si>
  <si>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</si>
  <si>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</si>
  <si>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</si>
  <si>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</si>
  <si>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</si>
  <si>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</si>
  <si>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</si>
  <si>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</si>
  <si>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</si>
  <si>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</si>
  <si>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</si>
  <si>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</si>
  <si>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</si>
  <si>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</si>
  <si>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</si>
  <si>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</si>
  <si>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</si>
  <si>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</si>
  <si>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</si>
  <si>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</si>
  <si>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</si>
  <si>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</si>
  <si>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</si>
  <si>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</si>
  <si>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</si>
  <si>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</si>
  <si>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</si>
  <si>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</si>
  <si>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</si>
  <si>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</si>
  <si>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</si>
  <si>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</si>
  <si>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</si>
  <si>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</si>
  <si>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</si>
  <si>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</si>
  <si>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</si>
  <si>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</si>
  <si>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</si>
  <si>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</si>
  <si>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</si>
  <si>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</si>
  <si>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</si>
  <si>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</si>
  <si>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</si>
  <si>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</si>
  <si>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</si>
  <si>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</si>
  <si>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</si>
  <si>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</si>
  <si>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</si>
  <si>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</si>
  <si>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</si>
  <si>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</si>
  <si>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</si>
  <si>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</si>
  <si>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</si>
  <si>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</si>
  <si>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</si>
  <si>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</si>
  <si>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</si>
  <si>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</si>
  <si>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</si>
  <si>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</si>
  <si>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</si>
  <si>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</si>
  <si>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</si>
  <si>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</si>
  <si>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</si>
  <si>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</si>
  <si>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</si>
  <si>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</si>
  <si>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</si>
  <si>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</si>
  <si>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</si>
  <si>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</si>
  <si>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</si>
  <si>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</si>
  <si>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</si>
  <si>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</si>
  <si>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</si>
  <si>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</si>
  <si>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</si>
  <si>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</si>
  <si>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</si>
  <si>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</si>
  <si>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</si>
  <si>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</si>
  <si>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</si>
  <si>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</si>
  <si>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</si>
  <si>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</si>
  <si>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</si>
  <si>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</si>
  <si>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</si>
  <si>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</si>
  <si>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</si>
  <si>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</si>
  <si>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</si>
  <si>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</si>
  <si>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</si>
  <si>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</si>
  <si>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</si>
  <si>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</si>
  <si>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</si>
  <si>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</si>
  <si>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</si>
  <si>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</si>
  <si>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</si>
  <si>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</si>
  <si>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</si>
  <si>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</si>
  <si>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</si>
  <si>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</si>
  <si>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</si>
  <si>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</si>
  <si>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</si>
  <si>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</si>
  <si>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</si>
  <si>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</si>
  <si>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</si>
  <si>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</si>
  <si>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</si>
  <si>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</si>
  <si>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</si>
  <si>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</si>
  <si>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</si>
  <si>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</si>
  <si>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</si>
  <si>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</si>
  <si>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</si>
  <si>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</si>
  <si>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</si>
  <si>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</si>
  <si>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</si>
  <si>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</si>
  <si>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</si>
  <si>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</si>
  <si>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</si>
  <si>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</si>
  <si>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</si>
  <si>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</si>
  <si>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</si>
  <si>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</si>
  <si>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</si>
  <si>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</si>
  <si>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</si>
  <si>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</si>
  <si>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</si>
  <si>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</si>
  <si>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</si>
  <si>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</si>
  <si>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</si>
  <si>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</si>
  <si>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</si>
  <si>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</si>
  <si>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</si>
  <si>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</si>
  <si>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</si>
  <si>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</si>
  <si>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</si>
  <si>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</si>
  <si>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</si>
  <si>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</si>
  <si>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</si>
  <si>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</si>
  <si>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</si>
  <si>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</si>
  <si>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</si>
  <si>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</si>
  <si>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</si>
  <si>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</si>
  <si>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</si>
  <si>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</si>
  <si>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</si>
  <si>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</si>
  <si>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</si>
  <si>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</si>
  <si>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</si>
  <si>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</si>
  <si>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</si>
  <si>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</si>
  <si>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</si>
  <si>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</si>
  <si>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</si>
  <si>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</si>
  <si>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</si>
  <si>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</si>
  <si>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</si>
  <si>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</si>
  <si>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</si>
  <si>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</si>
  <si>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</si>
  <si>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</si>
  <si>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</si>
  <si>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</si>
  <si>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</si>
  <si>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</si>
  <si>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</si>
  <si>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</si>
  <si>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</si>
  <si>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</si>
  <si>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</si>
  <si>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</si>
  <si>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</si>
  <si>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</si>
  <si>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</si>
  <si>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</si>
  <si>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</si>
  <si>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</si>
  <si>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</si>
  <si>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</si>
  <si>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</si>
  <si>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</si>
  <si>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</si>
  <si>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</si>
  <si>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</si>
  <si>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</si>
  <si>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</si>
  <si>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</si>
  <si>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</si>
  <si>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</si>
  <si>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</si>
  <si>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</si>
  <si>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</si>
  <si>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</si>
  <si>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</si>
  <si>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</si>
  <si>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</si>
  <si>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</si>
  <si>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</si>
  <si>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</si>
  <si>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</si>
  <si>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</si>
  <si>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</si>
  <si>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</si>
  <si>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</si>
  <si>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</si>
  <si>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</si>
  <si>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</si>
  <si>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</si>
  <si>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</si>
  <si>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</si>
  <si>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</si>
  <si>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</si>
  <si>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</si>
  <si>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</si>
  <si>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</si>
  <si>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</si>
  <si>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</si>
  <si>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</si>
  <si>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</si>
  <si>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</si>
  <si>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</si>
  <si>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</si>
  <si>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</si>
  <si>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</si>
  <si>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</si>
  <si>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</si>
  <si>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</si>
  <si>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</si>
  <si>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</si>
  <si>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</si>
  <si>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</si>
  <si>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</si>
  <si>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</si>
  <si>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</si>
  <si>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</si>
  <si>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</si>
  <si>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</si>
  <si>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</si>
  <si>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</si>
  <si>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</si>
  <si>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</si>
  <si>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</si>
  <si>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</si>
  <si>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</si>
  <si>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</si>
  <si>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</si>
  <si>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</si>
  <si>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</si>
  <si>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</si>
  <si>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</si>
  <si>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</si>
  <si>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</si>
  <si>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</si>
  <si>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</si>
  <si>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</si>
  <si>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</si>
  <si>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</si>
  <si>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</si>
  <si>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</si>
  <si>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</si>
  <si>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</si>
  <si>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</si>
  <si>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</si>
  <si>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</si>
  <si>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</si>
  <si>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</si>
  <si>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</si>
  <si>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</si>
  <si>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</si>
  <si>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</si>
  <si>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</si>
  <si>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</si>
  <si>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</si>
  <si>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</si>
  <si>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</si>
  <si>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</si>
  <si>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</si>
  <si>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</si>
  <si>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</si>
  <si>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</si>
  <si>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</si>
  <si>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</si>
  <si>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</si>
  <si>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</si>
  <si>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</si>
  <si>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</si>
  <si>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</si>
  <si>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</si>
  <si>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</si>
  <si>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</si>
  <si>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</si>
  <si>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</si>
  <si>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</si>
  <si>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</si>
  <si>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</si>
  <si>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</si>
  <si>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</si>
  <si>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</si>
  <si>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</si>
  <si>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</si>
  <si>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</si>
  <si>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</si>
  <si>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</si>
  <si>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</si>
  <si>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</si>
  <si>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</si>
  <si>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</si>
  <si>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</si>
  <si>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</si>
  <si>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</si>
  <si>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</si>
  <si>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</si>
  <si>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</si>
  <si>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</si>
  <si>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</si>
  <si>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</si>
  <si>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</si>
  <si>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</si>
  <si>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</si>
  <si>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</si>
  <si>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</si>
  <si>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</si>
  <si>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</si>
  <si>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</si>
  <si>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</si>
  <si>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</si>
  <si>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</si>
  <si>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</si>
  <si>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</si>
  <si>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</si>
  <si>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</si>
  <si>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</si>
  <si>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</si>
  <si>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</si>
  <si>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</si>
  <si>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</si>
  <si>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PCM-20251117-00000576</t>
  </si>
  <si>
    <t xml:space="preserve"> Restored by PG </t>
  </si>
  <si>
    <t>TT-20251117-00517</t>
  </si>
  <si>
    <t xml:space="preserve">Team need 100 min </t>
  </si>
  <si>
    <t>PCM-20251117-00000509</t>
  </si>
  <si>
    <t xml:space="preserve">EM team at site </t>
  </si>
  <si>
    <t>PCM-20251117-00000602</t>
  </si>
  <si>
    <t>EM team on the way need 180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</si>
  <si>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</si>
  <si>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</si>
  <si>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</si>
  <si>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</si>
  <si>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</si>
  <si>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</si>
  <si>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</si>
  <si>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</si>
  <si>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</si>
  <si>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</si>
  <si>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PCM-20251116-00002313</t>
  </si>
  <si>
    <t>sectors down at 2025-11-17 00:49:29 due to  rectifier module faulty, under repair arrangement</t>
  </si>
  <si>
    <t>PCM-20251117-00000611</t>
  </si>
  <si>
    <t>ETA 80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</si>
</sst>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8" totalsRowShown="0" headerRowDxfId="157" dataDxfId="156" headerRowBorderDxfId="154" tableBorderDxfId="155" totalsRowBorderDxfId="153">
  <autoFilter ref="A1:CJ21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3" totalsRowShown="0" headerRowDxfId="64" dataDxfId="63" headerRowBorderDxfId="61" tableBorderDxfId="62">
  <autoFilter ref="A1:L9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4" totalsRowShown="0" headerRowDxfId="31" dataDxfId="30" headerRowBorderDxfId="28" tableBorderDxfId="29">
  <autoFilter ref="A1:L1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2" totalsRowShown="0" headerRowDxfId="15" dataDxfId="14" headerRowBorderDxfId="12" tableBorderDxfId="13">
  <autoFilter ref="A1:L9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315.45596527777525</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45978.404391203701</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45978.404391203701</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45978.404391203701</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45978.404391203701</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45978.404391203701</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45978.404391203701</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45978.404391203701</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45978.404391203701</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45978.404391203701</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45978.404391203701</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45978.404391203701</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45978.404391203701</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45978.404391203701</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45978.404391203701</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45978.404391203701</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45978.404391203701</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45978.404391203701</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45978.404391203701</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45978.404391203701</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45978.404391203701</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45978.404391203701</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45978.404391203701</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45978.404391203701</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45978.404391203701</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45978.404391203701</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45978.404391203701</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45978.404391203701</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45978.404391203701</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45978.404391203701</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45978.404391203701</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45978.404391203701</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45978.404391203701</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45978.404391203701</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45978.404391203701</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45978.404391203701</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45978.404391203701</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45978.404391203701</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45978.404391203701</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45978.404391203701</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45978.404391203701</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45978.404391203701</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45978.404391203701</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45978.404391203701</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45978.404391203701</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45978.404391203701</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45978.404391203701</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45978.404391203701</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45978.404391203701</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45978.404391203701</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45978.404391203701</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45978.404391203701</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45978.404391203701</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45978.404391203701</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45978.404391203701</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45978.404391203701</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45978.404391203701</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45978.404391203701</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45978.404391203701</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45978.404391203701</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45978.404391203701</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45978.404391203701</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45978.404391203701</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45978.404391203701</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45978.404391203701</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45978.404391203701</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45978.404391203701</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45978.404391203701</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45978.404391203701</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45978.404391203701</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45978.404391203701</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45978.404391203701</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45978.404391203701</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45978.404391203701</v>
      </c>
      <c r="H75" s="130"/>
      <c r="I75" s="132" t="str">
        <f>IFERROR(VLOOKUP(D75,DB!A:F,6,0),"")</f>
        <v/>
      </c>
      <c r="J75" s="132" t="str">
        <f>IFERROR(VLOOKUP(D75,DB!A:G,7,0),"")</f>
        <v/>
      </c>
      <c r="K75" s="135"/>
      <c r="L75" s="136" t="str">
        <f>IFERROR(VLOOKUP(D75,DB!A:I,9,0),"")</f>
        <v/>
      </c>
    </row>
  </sheetData>
  <customSheetViews>
    <customSheetView guid="{F6042A99-DD27-4453-835D-0834D95730CC}" filter="1" showAutoFilter="1">
      <pageMargins left="0" right="0" top="0" bottom="0" header="0" footer="0"/>
      <autoFilter ref="B1:M1" xr:uid="{68359528-77C4-42B4-AA96-E3D7DAEFC776}"/>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8"/>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153.40455324073992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1.9680486111101345</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2</v>
      </c>
      <c r="D5" s="18" t="s">
        <v>20838</v>
      </c>
      <c r="E5" s="103" t="s">
        <v>39021</v>
      </c>
      <c r="F5" s="104">
        <v>45978.357812499999</v>
      </c>
      <c r="G5" s="105">
        <f ca="1">IFERROR(NOW()-F5,"-")</f>
        <v>4.65787037028349E-2</v>
      </c>
      <c r="H5" s="104">
        <v>45978.345763888887</v>
      </c>
      <c r="I5" s="18" t="str">
        <f>IFERROR(VLOOKUP(D5,DB!A:F,6,0),"")</f>
        <v>SCECO</v>
      </c>
      <c r="J5" s="18" t="str">
        <f>IFERROR(VLOOKUP(D5,DB!A:G,7,0),"")</f>
        <v>Dead+No BB Design+No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39109</v>
      </c>
      <c r="B6" s="18" t="str">
        <f>IFERROR(VLOOKUP(D6,DB!A:K,11,0),"")</f>
        <v>R2</v>
      </c>
      <c r="C6" s="18">
        <v>1</v>
      </c>
      <c r="D6" s="18" t="s">
        <v>24801</v>
      </c>
      <c r="E6" s="103" t="s">
        <v>39021</v>
      </c>
      <c r="F6" s="104"/>
      <c r="G6" s="105">
        <f ca="1">IFERROR(NOW()-F6,"-")</f>
        <v>45978.404391203701</v>
      </c>
      <c r="H6" s="104">
        <v>45978.328020833331</v>
      </c>
      <c r="I6" s="18" t="str">
        <f>IFERROR(VLOOKUP(D6,DB!A:F,6,0),"")</f>
        <v>SCECO</v>
      </c>
      <c r="J6" s="18" t="str">
        <f>IFERROR(VLOOKUP(D6,DB!A:G,7,0),"")</f>
        <v>No BB Shifted+No BB Design</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40"/>
      <c r="B7" s="61" t="str">
        <f>IFERROR(VLOOKUP(D7,DB!A:K,11,0),"")</f>
        <v/>
      </c>
      <c r="C7" s="61"/>
      <c r="D7" s="61"/>
      <c r="E7" s="85"/>
      <c r="F7" s="74"/>
      <c r="G7" s="75">
        <f ca="1">IFERROR(NOW()-F7,"-")</f>
        <v>45978.404391203701</v>
      </c>
      <c r="H7" s="74"/>
      <c r="I7" s="61" t="str">
        <f>IFERROR(VLOOKUP(D7,DB!A:F,6,0),"")</f>
        <v/>
      </c>
      <c r="J7" s="61" t="str">
        <f>IFERROR(VLOOKUP(D7,DB!A:G,7,0),"")</f>
        <v/>
      </c>
      <c r="K7" s="86"/>
      <c r="L7" s="61" t="str">
        <f>IFERROR(VLOOKUP(D7,DB!A:I,9,0),"")</f>
        <v/>
      </c>
      <c r="M7" s="113"/>
      <c r="N7" s="113"/>
      <c r="O7" s="113"/>
      <c r="P7" s="113"/>
      <c r="Q7" s="113"/>
      <c r="R7" s="113"/>
      <c r="S7" s="113"/>
      <c r="T7" s="113"/>
      <c r="U7" s="113"/>
      <c r="V7" s="113"/>
      <c r="W7" s="113"/>
      <c r="X7" s="113"/>
      <c r="Y7" s="113"/>
      <c r="Z7" s="113"/>
      <c r="AA7" s="113"/>
      <c r="AB7" s="113"/>
      <c r="AC7" s="113"/>
      <c r="AD7" s="113"/>
      <c r="AE7" s="113"/>
      <c r="AF7" s="113"/>
      <c r="AG7" s="113"/>
      <c r="AH7" s="113"/>
      <c r="AI7" s="113"/>
      <c r="AJ7" s="113"/>
      <c r="AK7" s="113"/>
      <c r="AL7" s="113"/>
      <c r="AM7" s="113"/>
      <c r="AN7" s="113"/>
      <c r="AO7" s="113"/>
      <c r="AP7" s="113"/>
      <c r="AQ7" s="113"/>
      <c r="AR7" s="113"/>
      <c r="AS7" s="113"/>
      <c r="AT7" s="113"/>
      <c r="AU7" s="113"/>
      <c r="AV7" s="113"/>
      <c r="AW7" s="113"/>
      <c r="AX7" s="113"/>
      <c r="AY7" s="113"/>
      <c r="AZ7" s="113"/>
      <c r="BA7" s="113"/>
      <c r="BB7" s="113"/>
      <c r="BC7" s="113"/>
      <c r="BD7" s="113"/>
      <c r="BE7" s="113"/>
      <c r="BF7" s="113"/>
      <c r="BG7" s="113"/>
      <c r="BH7" s="113"/>
      <c r="BI7" s="113"/>
      <c r="BJ7" s="113"/>
      <c r="BK7" s="113"/>
      <c r="BL7" s="113"/>
      <c r="BM7" s="113"/>
      <c r="BN7" s="113"/>
      <c r="BO7" s="113"/>
      <c r="BP7" s="113"/>
      <c r="BQ7" s="113"/>
      <c r="BR7" s="113"/>
      <c r="BS7" s="113"/>
      <c r="BT7" s="113"/>
      <c r="BU7" s="113"/>
      <c r="BV7" s="113"/>
      <c r="BW7" s="113"/>
      <c r="BX7" s="113"/>
      <c r="BY7" s="113"/>
      <c r="BZ7" s="113"/>
      <c r="CA7" s="113"/>
      <c r="CB7" s="113"/>
      <c r="CC7" s="113"/>
      <c r="CD7" s="113"/>
      <c r="CE7" s="113"/>
      <c r="CF7" s="113"/>
      <c r="CG7" s="113"/>
      <c r="CH7" s="113"/>
      <c r="CI7" s="113"/>
      <c r="CJ7" s="114"/>
    </row>
    <row r="8" spans="1:88" ht="31.5" customHeight="1">
      <c r="A8" s="102"/>
      <c r="B8" s="18" t="str">
        <f>IFERROR(VLOOKUP(D8,DB!A:K,11,0),"")</f>
        <v/>
      </c>
      <c r="C8" s="18"/>
      <c r="D8" s="18"/>
      <c r="E8" s="103"/>
      <c r="F8" s="104"/>
      <c r="G8" s="105">
        <f ca="1">IFERROR(NOW()-F8,"-")</f>
        <v>45978.404391203701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45978.404391203701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45978.404391203701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45978.404391203701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45978.404391203701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45978.404391203701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45978.404391203701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45978.404391203701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45978.404391203701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45978.404391203701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45978.404391203701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45978.404391203701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45978.404391203701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45978.404391203701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45978.404391203701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45978.404391203701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45978.404391203701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45978.404391203701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45978.404391203701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45978.404391203701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45978.404391203701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45978.404391203701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45978.404391203701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45978.404391203701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45978.404391203701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45978.404391203701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45978.404391203701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45978.404391203701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45978.404391203701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45978.404391203701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45978.404391203701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45978.404391203701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45978.404391203701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45978.404391203701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45978.404391203701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45978.404391203701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45978.404391203701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45978.404391203701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45978.404391203701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45978.404391203701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45978.404391203701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45978.404391203701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45978.404391203701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45978.404391203701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45978.404391203701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45978.404391203701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45978.404391203701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45978.404391203701</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45978.404391203701</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45978.404391203701</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45978.404391203701</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45978.404391203701</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45978.404391203701</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45978.404391203701</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45978.404391203701</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45978.404391203701</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45978.404391203701</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45978.404391203701</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45978.404391203701</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45978.404391203701</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45978.404391203701</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45978.404391203701</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45978.404391203701</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45978.404391203701</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45978.404391203701</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45978.404391203701</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45978.404391203701</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45978.404391203701</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45978.404391203701</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45978.404391203701</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45978.404391203701</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45978.404391203701</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45978.404391203701</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45978.404391203701</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45978.404391203701</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45978.404391203701</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45978.404391203701</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45978.404391203701</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45978.404391203701</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45978.404391203701</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45978.404391203701</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45978.404391203701</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45978.404391203701</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45978.404391203701</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45978.404391203701</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45978.404391203701</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45978.404391203701</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45978.404391203701</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45978.404391203701</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45978.404391203701</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45978.404391203701</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45978.404391203701</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45978.404391203701</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45978.404391203701</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45978.404391203701</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45978.404391203701</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45978.404391203701</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45978.404391203701</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45978.404391203701</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45978.404391203701</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45978.404391203701</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45978.404391203701</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45978.404391203701</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45978.404391203701</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45978.404391203701</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45978.404391203701</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45978.404391203701</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45978.404391203701</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45978.404391203701</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45978.404391203701</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45978.404391203701</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45978.404391203701</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45978.404391203701</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45978.404391203701</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45978.404391203701</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45978.404391203701</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45978.404391203701</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45978.404391203701</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45978.404391203701</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45978.404391203701</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45978.404391203701</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45978.404391203701</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45978.404391203701</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45978.404391203701</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45978.404391203701</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45978.404391203701</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45978.404391203701</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45978.404391203701</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45978.404391203701</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45978.404391203701</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45978.404391203701</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45978.404391203701</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45978.404391203701</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45978.404391203701</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45978.404391203701</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45978.404391203701</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45978.404391203701</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45978.404391203701</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45978.404391203701</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45978.404391203701</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45978.404391203701</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45978.404391203701</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45978.404391203701</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45978.404391203701</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45978.404391203701</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45978.404391203701</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45978.404391203701</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45978.404391203701</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45978.404391203701</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45978.404391203701</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45978.404391203701</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45978.404391203701</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45978.404391203701</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45978.404391203701</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45978.404391203701</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45978.404391203701</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45978.404391203701</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45978.404391203701</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45978.404391203701</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45978.404391203701</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45978.404391203701</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45978.404391203701</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45978.404391203701</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45978.404391203701</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45978.404391203701</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45978.404391203701</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45978.404391203701</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45978.404391203701</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45978.404391203701</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45978.404391203701</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45978.404391203701</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45978.404391203701</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45978.404391203701</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45978.404391203701</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45978.404391203701</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45978.404391203701</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45978.404391203701</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45978.404391203701</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45978.404391203701</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45978.404391203701</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45978.404391203701</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45978.404391203701</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45978.404391203701</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45978.404391203701</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45978.404391203701</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45978.404391203701</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45978.404391203701</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45978.404391203701</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45978.404391203701</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45978.404391203701</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45978.404391203701</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45978.404391203701</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45978.404391203701</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45978.404391203701</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45978.404391203701</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45978.404391203701</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45978.404391203701</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45978.404391203701</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45978.404391203701</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45978.404391203701</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45978.404391203701</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45978.404391203701</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45978.404391203701</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45978.404391203701</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45978.404391203701</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45978.404391203701</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45978.404391203701</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45978.404391203701</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45978.404391203701</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45978.404391203701</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45978.404391203701</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sheetData>
  <dataValidations count="2">
    <dataValidation allowBlank="1" showInputMessage="1" showErrorMessage="1" sqref="E1" xr:uid="{4D935161-CDD3-4592-B877-3FB59C99E142}"/>
    <dataValidation type="list" allowBlank="1" showInputMessage="1" showErrorMessage="1" sqref="E3:E2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3"/>
  <sheetViews>
    <sheetView workbookViewId="0">
      <selection activeCell="F10" sqref="F10"/>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39111</v>
      </c>
      <c r="B2" s="61" t="str">
        <f>IFERROR(VLOOKUP(D2,DB!A:K,11,0),"")</f>
        <v>R3</v>
      </c>
      <c r="C2" s="18">
        <v>1</v>
      </c>
      <c r="D2" s="18" t="s">
        <v>14076</v>
      </c>
      <c r="E2" s="18" t="s">
        <v>39021</v>
      </c>
      <c r="F2" s="20">
        <v>45978.331469907411</v>
      </c>
      <c r="G2" s="21">
        <f t="shared" ref="G2:G18" ca="1" si="0">IFERROR(NOW()-F2,"-")</f>
        <v>7.2921296290587634E-2</v>
      </c>
      <c r="H2" s="22">
        <v>45978.325949074075</v>
      </c>
      <c r="I2" s="19" t="str">
        <f>IFERROR(VLOOKUP(D2,DB!A:F,6,0),"")</f>
        <v>SCECO</v>
      </c>
      <c r="J2" s="18" t="str">
        <f>IFERROR(VLOOKUP(D2,DB!A:G,7,0),"")</f>
        <v>Dead</v>
      </c>
      <c r="K2" s="45" t="s">
        <v>39112</v>
      </c>
      <c r="L2" s="23" t="str">
        <f>IFERROR(VLOOKUP(D2,DB!A:I,9,0),"")</f>
        <v>Latis</v>
      </c>
    </row>
    <row r="3" spans="1:13" ht="15" customHeight="1">
      <c r="A3" s="19" t="s">
        <v>39113</v>
      </c>
      <c r="B3" s="61" t="str">
        <f>IFERROR(VLOOKUP(D3,DB!A:K,11,0),"")</f>
        <v>R3</v>
      </c>
      <c r="C3" s="18">
        <v>2</v>
      </c>
      <c r="D3" s="18" t="s">
        <v>14885</v>
      </c>
      <c r="E3" s="18" t="s">
        <v>39021</v>
      </c>
      <c r="F3" s="22">
        <v>45978.366365740738</v>
      </c>
      <c r="G3" s="21">
        <f t="shared" ca="1" si="0"/>
        <v>3.802546296356013E-2</v>
      </c>
      <c r="H3" s="22">
        <v>45978.35528935185</v>
      </c>
      <c r="I3" s="19" t="str">
        <f>IFERROR(VLOOKUP(D3,DB!A:F,6,0),"")</f>
        <v>SCECO</v>
      </c>
      <c r="J3" s="18" t="str">
        <f>IFERROR(VLOOKUP(D3,DB!A:G,7,0),"")</f>
        <v>Vandalized</v>
      </c>
      <c r="K3" s="45" t="s">
        <v>39114</v>
      </c>
      <c r="L3" s="23" t="str">
        <f>IFERROR(VLOOKUP(D3,DB!A:I,9,0),"")</f>
        <v>Latis</v>
      </c>
    </row>
    <row r="4" spans="1:13" ht="15" customHeight="1">
      <c r="A4" s="19"/>
      <c r="B4" s="61" t="str">
        <f>IFERROR(VLOOKUP(D4,DB!A:K,11,0),"")</f>
        <v/>
      </c>
      <c r="C4" s="18"/>
      <c r="D4" s="18"/>
      <c r="E4" s="18"/>
      <c r="F4" s="20"/>
      <c r="G4" s="21">
        <f t="shared" ca="1" si="0"/>
        <v>45978.404391203701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45978.404391203701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45978.404391203701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45978.404391203701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45978.404391203701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45978.404391203701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45978.404391203701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45978.404391203701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45978.404391203701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45978.404391203701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45978.404391203701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45978.404391203701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45978.404391203701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45978.404391203701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45978.404391203701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ref="G19:G82" ca="1" si="1">IFERROR(NOW()-F19,"-")</f>
        <v>45978.404391203701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45978.404391203701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45978.404391203701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45978.404391203701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45978.404391203701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45978.404391203701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45978.404391203701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45978.404391203701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45978.404391203701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45978.404391203701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45978.404391203701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45978.404391203701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45978.404391203701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45978.404391203701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45978.404391203701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45978.404391203701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45978.404391203701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45978.404391203701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45978.404391203701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45978.404391203701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45978.404391203701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45978.404391203701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45978.404391203701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45978.404391203701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45978.404391203701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45978.404391203701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45978.404391203701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45978.404391203701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45978.404391203701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45978.404391203701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45978.404391203701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45978.404391203701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45978.404391203701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45978.404391203701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45978.404391203701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45978.404391203701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45978.404391203701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45978.404391203701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45978.404391203701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45978.404391203701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45978.404391203701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45978.404391203701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45978.404391203701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45978.404391203701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45978.404391203701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45978.404391203701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45978.404391203701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45978.404391203701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45978.404391203701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45978.404391203701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45978.404391203701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45978.404391203701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45978.404391203701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45978.404391203701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45978.404391203701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45978.404391203701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45978.404391203701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45978.404391203701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45978.404391203701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45978.404391203701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45978.404391203701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45978.404391203701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45978.404391203701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45978.404391203701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ref="G83:G146" ca="1" si="2">IFERROR(NOW()-F83,"-")</f>
        <v>45978.404391203701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45978.404391203701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45978.404391203701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45978.404391203701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45978.404391203701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45978.404391203701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45978.404391203701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45978.404391203701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45978.404391203701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45978.404391203701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45978.404391203701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45978.404391203701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45978.404391203701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45978.404391203701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45978.404391203701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45978.404391203701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45978.404391203701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45978.404391203701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45978.404391203701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45978.404391203701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45978.404391203701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45978.404391203701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45978.404391203701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45978.404391203701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45978.404391203701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45978.404391203701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45978.404391203701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45978.404391203701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45978.404391203701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45978.404391203701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45978.404391203701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45978.404391203701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45978.404391203701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45978.404391203701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45978.404391203701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45978.404391203701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45978.404391203701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45978.404391203701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45978.404391203701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45978.404391203701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45978.404391203701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45978.404391203701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45978.404391203701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45978.404391203701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45978.404391203701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45978.404391203701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45978.404391203701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45978.404391203701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45978.404391203701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45978.404391203701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45978.404391203701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45978.404391203701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45978.404391203701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45978.404391203701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45978.404391203701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45978.404391203701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45978.404391203701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45978.404391203701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45978.404391203701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45978.404391203701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45978.404391203701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45978.404391203701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45978.404391203701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45978.404391203701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ref="G147:G210" ca="1" si="3">IFERROR(NOW()-F147,"-")</f>
        <v>45978.404391203701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45978.404391203701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45978.404391203701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45978.404391203701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45978.404391203701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45978.404391203701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45978.404391203701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45978.404391203701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45978.404391203701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45978.404391203701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45978.404391203701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45978.404391203701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45978.404391203701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45978.404391203701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45978.404391203701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45978.404391203701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45978.404391203701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45978.404391203701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45978.404391203701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45978.404391203701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45978.404391203701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45978.404391203701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45978.404391203701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45978.404391203701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45978.404391203701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45978.404391203701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45978.404391203701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45978.404391203701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45978.404391203701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45978.404391203701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45978.404391203701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45978.404391203701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45978.404391203701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45978.404391203701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45978.404391203701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45978.404391203701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45978.404391203701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45978.404391203701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45978.404391203701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45978.404391203701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45978.404391203701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45978.404391203701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45978.404391203701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45978.404391203701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45978.404391203701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45978.404391203701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45978.404391203701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45978.404391203701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45978.404391203701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45978.404391203701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45978.404391203701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45978.404391203701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45978.404391203701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45978.404391203701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45978.404391203701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45978.404391203701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45978.404391203701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45978.404391203701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45978.404391203701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45978.404391203701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45978.404391203701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45978.404391203701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45978.404391203701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45978.404391203701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ref="G211:G274" ca="1" si="4">IFERROR(NOW()-F211,"-")</f>
        <v>45978.404391203701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45978.404391203701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45978.404391203701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45978.404391203701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45978.404391203701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45978.404391203701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45978.404391203701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45978.404391203701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45978.404391203701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45978.404391203701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45978.404391203701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45978.404391203701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45978.404391203701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45978.404391203701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45978.404391203701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45978.404391203701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45978.404391203701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45978.404391203701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45978.404391203701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45978.404391203701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45978.404391203701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45978.404391203701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45978.404391203701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45978.404391203701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45978.404391203701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45978.404391203701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45978.404391203701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45978.404391203701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45978.404391203701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45978.404391203701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45978.404391203701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45978.404391203701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45978.404391203701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45978.404391203701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45978.404391203701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45978.404391203701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45978.404391203701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45978.404391203701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45978.404391203701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45978.404391203701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45978.404391203701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45978.404391203701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45978.404391203701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45978.404391203701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45978.404391203701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45978.404391203701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45978.404391203701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45978.404391203701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45978.404391203701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45978.404391203701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45978.404391203701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45978.404391203701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45978.404391203701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45978.404391203701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45978.404391203701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45978.404391203701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45978.404391203701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45978.404391203701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45978.404391203701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45978.404391203701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45978.404391203701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45978.404391203701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45978.404391203701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45978.404391203701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ref="G275:G338" ca="1" si="5">IFERROR(NOW()-F275,"-")</f>
        <v>45978.404391203701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45978.404391203701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45978.404391203701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45978.404391203701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45978.404391203701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45978.404391203701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45978.404391203701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45978.404391203701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45978.404391203701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45978.404391203701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45978.404391203701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45978.404391203701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45978.404391203701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45978.404391203701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45978.404391203701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45978.404391203701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45978.404391203701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45978.404391203701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45978.404391203701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45978.404391203701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45978.404391203701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45978.404391203701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45978.404391203701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45978.404391203701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45978.404391203701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45978.404391203701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45978.404391203701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45978.404391203701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45978.404391203701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45978.404391203701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45978.404391203701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45978.404391203701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45978.404391203701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45978.404391203701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45978.404391203701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45978.404391203701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45978.404391203701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45978.404391203701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45978.404391203701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45978.404391203701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45978.404391203701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45978.404391203701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45978.404391203701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45978.404391203701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45978.404391203701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45978.404391203701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45978.404391203701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45978.404391203701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45978.404391203701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45978.404391203701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45978.404391203701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45978.404391203701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45978.404391203701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45978.404391203701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45978.404391203701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45978.404391203701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45978.404391203701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45978.404391203701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45978.404391203701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45978.404391203701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45978.404391203701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45978.404391203701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45978.404391203701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45978.404391203701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ref="G339:G402" ca="1" si="6">IFERROR(NOW()-F339,"-")</f>
        <v>45978.404391203701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45978.404391203701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45978.404391203701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45978.404391203701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45978.404391203701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45978.404391203701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45978.404391203701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45978.404391203701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45978.404391203701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45978.404391203701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45978.404391203701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45978.404391203701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45978.404391203701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45978.404391203701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45978.404391203701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45978.404391203701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45978.404391203701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45978.404391203701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45978.404391203701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45978.404391203701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45978.404391203701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45978.404391203701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45978.404391203701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45978.404391203701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45978.404391203701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45978.404391203701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45978.404391203701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45978.404391203701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45978.404391203701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45978.404391203701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45978.404391203701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45978.404391203701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45978.404391203701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45978.404391203701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45978.404391203701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45978.404391203701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45978.404391203701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45978.404391203701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45978.404391203701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45978.404391203701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45978.404391203701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45978.404391203701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45978.404391203701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45978.404391203701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45978.404391203701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45978.404391203701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45978.404391203701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45978.404391203701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45978.404391203701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45978.404391203701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45978.404391203701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45978.404391203701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45978.404391203701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45978.404391203701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45978.404391203701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45978.404391203701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45978.404391203701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45978.404391203701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45978.404391203701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45978.404391203701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45978.404391203701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45978.404391203701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45978.404391203701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45978.404391203701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ref="G403:G466" ca="1" si="7">IFERROR(NOW()-F403,"-")</f>
        <v>45978.404391203701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45978.404391203701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45978.404391203701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45978.404391203701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45978.404391203701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45978.404391203701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45978.404391203701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45978.404391203701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45978.404391203701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45978.404391203701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45978.404391203701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45978.404391203701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45978.404391203701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45978.404391203701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45978.404391203701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45978.404391203701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45978.404391203701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45978.404391203701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45978.404391203701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45978.404391203701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45978.404391203701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45978.404391203701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45978.404391203701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45978.404391203701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45978.404391203701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45978.404391203701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45978.404391203701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45978.404391203701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45978.404391203701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45978.404391203701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45978.404391203701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45978.404391203701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45978.404391203701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45978.404391203701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45978.404391203701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45978.404391203701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45978.404391203701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45978.404391203701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45978.404391203701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45978.404391203701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45978.404391203701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45978.404391203701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45978.404391203701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45978.404391203701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45978.404391203701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45978.404391203701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45978.404391203701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45978.404391203701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45978.404391203701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45978.404391203701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45978.404391203701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45978.404391203701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45978.404391203701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45978.404391203701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45978.404391203701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45978.404391203701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45978.404391203701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45978.404391203701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45978.404391203701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45978.404391203701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45978.404391203701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45978.404391203701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45978.404391203701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45978.404391203701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ref="G467:G530" ca="1" si="8">IFERROR(NOW()-F467,"-")</f>
        <v>45978.404391203701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45978.404391203701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45978.404391203701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45978.404391203701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45978.404391203701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45978.404391203701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45978.404391203701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45978.404391203701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45978.404391203701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45978.404391203701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45978.404391203701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45978.404391203701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45978.404391203701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45978.404391203701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45978.404391203701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45978.404391203701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45978.404391203701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45978.404391203701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45978.404391203701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45978.404391203701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45978.404391203701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45978.404391203701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45978.404391203701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45978.404391203701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45978.404391203701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45978.404391203701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45978.404391203701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45978.404391203701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45978.404391203701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45978.404391203701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45978.404391203701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45978.404391203701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45978.404391203701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45978.404391203701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45978.404391203701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45978.404391203701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45978.404391203701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45978.404391203701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45978.404391203701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45978.404391203701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45978.404391203701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45978.404391203701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45978.404391203701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45978.404391203701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45978.404391203701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45978.404391203701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45978.404391203701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45978.404391203701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45978.404391203701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45978.404391203701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45978.404391203701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45978.404391203701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45978.404391203701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45978.404391203701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45978.404391203701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45978.404391203701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45978.404391203701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45978.404391203701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45978.404391203701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45978.404391203701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45978.404391203701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45978.404391203701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45978.404391203701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45978.404391203701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ref="G531:G594" ca="1" si="9">IFERROR(NOW()-F531,"-")</f>
        <v>45978.404391203701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45978.404391203701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45978.404391203701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45978.404391203701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45978.404391203701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45978.404391203701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45978.404391203701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45978.404391203701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45978.404391203701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45978.404391203701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45978.404391203701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45978.404391203701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45978.404391203701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45978.404391203701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45978.404391203701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45978.404391203701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45978.404391203701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45978.404391203701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45978.404391203701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45978.404391203701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45978.404391203701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45978.404391203701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45978.404391203701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45978.404391203701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45978.404391203701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45978.404391203701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45978.404391203701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45978.404391203701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45978.404391203701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45978.404391203701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45978.404391203701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45978.404391203701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45978.404391203701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45978.404391203701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45978.404391203701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45978.404391203701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45978.404391203701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45978.404391203701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45978.404391203701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45978.404391203701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45978.404391203701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45978.404391203701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45978.404391203701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45978.404391203701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45978.404391203701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45978.404391203701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45978.404391203701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45978.404391203701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45978.404391203701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45978.404391203701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45978.404391203701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45978.404391203701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45978.404391203701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45978.404391203701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45978.404391203701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45978.404391203701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45978.404391203701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45978.404391203701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45978.404391203701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45978.404391203701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45978.404391203701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45978.404391203701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45978.404391203701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45978.404391203701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ref="G595:G658" ca="1" si="10">IFERROR(NOW()-F595,"-")</f>
        <v>45978.404391203701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45978.404391203701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45978.404391203701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45978.404391203701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45978.404391203701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45978.404391203701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45978.404391203701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45978.404391203701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45978.404391203701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45978.404391203701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45978.404391203701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45978.404391203701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45978.404391203701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45978.404391203701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45978.404391203701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45978.404391203701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45978.404391203701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45978.404391203701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45978.404391203701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45978.404391203701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45978.404391203701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45978.404391203701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45978.404391203701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45978.404391203701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45978.404391203701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45978.404391203701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45978.404391203701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45978.404391203701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45978.404391203701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45978.404391203701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45978.404391203701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45978.404391203701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45978.404391203701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45978.404391203701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45978.404391203701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45978.404391203701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45978.404391203701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45978.404391203701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45978.404391203701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45978.404391203701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45978.404391203701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45978.404391203701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45978.404391203701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45978.404391203701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45978.404391203701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45978.404391203701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45978.404391203701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45978.404391203701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45978.404391203701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45978.404391203701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45978.404391203701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45978.404391203701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45978.404391203701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45978.404391203701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45978.404391203701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45978.404391203701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45978.404391203701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45978.404391203701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45978.404391203701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45978.404391203701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45978.404391203701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45978.404391203701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45978.404391203701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45978.404391203701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ref="G659:G722" ca="1" si="11">IFERROR(NOW()-F659,"-")</f>
        <v>45978.404391203701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45978.404391203701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45978.404391203701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45978.404391203701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45978.404391203701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45978.404391203701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45978.404391203701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45978.404391203701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45978.404391203701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45978.404391203701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45978.404391203701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45978.404391203701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45978.404391203701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45978.404391203701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45978.404391203701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45978.404391203701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45978.404391203701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45978.404391203701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45978.404391203701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45978.404391203701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45978.404391203701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45978.404391203701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45978.404391203701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45978.404391203701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45978.404391203701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45978.404391203701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45978.404391203701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45978.404391203701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45978.404391203701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45978.404391203701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45978.404391203701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45978.404391203701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45978.404391203701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45978.404391203701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45978.404391203701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45978.404391203701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45978.404391203701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45978.404391203701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45978.404391203701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45978.404391203701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45978.404391203701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45978.404391203701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45978.404391203701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45978.404391203701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45978.404391203701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45978.404391203701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45978.404391203701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45978.404391203701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45978.404391203701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45978.404391203701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45978.404391203701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45978.404391203701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45978.404391203701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45978.404391203701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45978.404391203701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45978.404391203701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45978.404391203701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45978.404391203701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45978.404391203701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45978.404391203701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45978.404391203701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45978.404391203701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45978.404391203701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45978.404391203701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ref="G723:G786" ca="1" si="12">IFERROR(NOW()-F723,"-")</f>
        <v>45978.404391203701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45978.404391203701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45978.404391203701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45978.404391203701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45978.404391203701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45978.404391203701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45978.404391203701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45978.404391203701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45978.404391203701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45978.404391203701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45978.404391203701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45978.404391203701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45978.404391203701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45978.404391203701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45978.404391203701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45978.404391203701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45978.404391203701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45978.404391203701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45978.404391203701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45978.404391203701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45978.404391203701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45978.404391203701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45978.404391203701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45978.404391203701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45978.404391203701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45978.404391203701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45978.404391203701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45978.404391203701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45978.404391203701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45978.404391203701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45978.404391203701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45978.404391203701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45978.404391203701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45978.404391203701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45978.404391203701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45978.404391203701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45978.404391203701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45978.404391203701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45978.404391203701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45978.404391203701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45978.404391203701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45978.404391203701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45978.404391203701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45978.404391203701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45978.404391203701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45978.404391203701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45978.404391203701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45978.404391203701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45978.404391203701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45978.404391203701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45978.404391203701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45978.404391203701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45978.404391203701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45978.404391203701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45978.404391203701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45978.404391203701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45978.404391203701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45978.404391203701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45978.404391203701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45978.404391203701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45978.404391203701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45978.404391203701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45978.404391203701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45978.404391203701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ref="G787:G850" ca="1" si="13">IFERROR(NOW()-F787,"-")</f>
        <v>45978.404391203701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45978.404391203701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45978.404391203701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45978.404391203701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45978.404391203701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45978.404391203701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45978.404391203701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45978.404391203701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45978.404391203701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45978.404391203701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45978.404391203701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45978.404391203701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45978.404391203701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45978.404391203701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45978.404391203701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45978.404391203701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45978.404391203701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45978.404391203701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45978.404391203701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45978.404391203701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45978.404391203701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45978.404391203701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45978.404391203701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45978.404391203701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45978.404391203701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45978.404391203701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45978.404391203701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45978.404391203701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45978.404391203701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45978.404391203701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45978.404391203701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45978.404391203701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45978.404391203701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45978.404391203701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45978.404391203701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45978.404391203701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45978.404391203701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45978.404391203701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45978.404391203701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45978.404391203701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45978.404391203701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45978.404391203701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45978.404391203701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45978.404391203701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45978.404391203701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45978.404391203701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45978.404391203701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45978.404391203701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45978.404391203701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45978.404391203701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45978.404391203701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45978.404391203701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45978.404391203701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45978.404391203701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45978.404391203701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45978.404391203701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45978.404391203701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45978.404391203701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45978.404391203701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45978.404391203701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45978.404391203701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45978.404391203701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45978.404391203701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45978.404391203701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ref="G851:G914" ca="1" si="14">IFERROR(NOW()-F851,"-")</f>
        <v>45978.404391203701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45978.404391203701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45978.404391203701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45978.404391203701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45978.404391203701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45978.404391203701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45978.404391203701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45978.404391203701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45978.404391203701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45978.404391203701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45978.404391203701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45978.404391203701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45978.404391203701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45978.404391203701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45978.404391203701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45978.404391203701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45978.404391203701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45978.404391203701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45978.404391203701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45978.404391203701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45978.404391203701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45978.404391203701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45978.404391203701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45978.404391203701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45978.404391203701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45978.404391203701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45978.404391203701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45978.404391203701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45978.404391203701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45978.404391203701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45978.404391203701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45978.404391203701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45978.404391203701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45978.404391203701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45978.404391203701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45978.404391203701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45978.404391203701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45978.404391203701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45978.404391203701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45978.404391203701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45978.404391203701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45978.404391203701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45978.404391203701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45978.404391203701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45978.404391203701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45978.404391203701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45978.404391203701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45978.404391203701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45978.404391203701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45978.404391203701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45978.404391203701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45978.404391203701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45978.404391203701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45978.404391203701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45978.404391203701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45978.404391203701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45978.404391203701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45978.404391203701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45978.404391203701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45978.404391203701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45978.404391203701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45978.404391203701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45978.404391203701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45978.404391203701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ref="G915:G978" ca="1" si="15">IFERROR(NOW()-F915,"-")</f>
        <v>45978.404391203701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45978.404391203701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45978.404391203701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45978.404391203701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45978.404391203701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45978.404391203701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45978.404391203701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45978.404391203701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45978.404391203701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45978.404391203701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45978.404391203701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45978.404391203701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45978.404391203701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45978.404391203701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45978.404391203701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45978.404391203701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45978.404391203701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45978.404391203701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45978.404391203701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45978.404391203701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45978.404391203701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45978.404391203701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45978.404391203701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45978.404391203701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45978.404391203701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45978.404391203701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45978.404391203701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45978.404391203701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45978.404391203701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45978.404391203701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45978.404391203701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45978.404391203701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45978.404391203701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45978.404391203701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45978.404391203701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45978.404391203701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45978.404391203701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45978.404391203701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45978.404391203701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45978.404391203701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45978.404391203701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45978.404391203701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45978.404391203701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45978.404391203701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45978.404391203701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45978.404391203701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45978.404391203701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45978.404391203701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45978.404391203701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45978.404391203701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45978.404391203701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45978.404391203701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45978.404391203701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45978.404391203701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45978.404391203701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45978.404391203701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45978.404391203701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45978.404391203701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45978.404391203701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45978.404391203701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45978.404391203701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45978.404391203701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45978.404391203701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45978.404391203701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ref="G979:G993" ca="1" si="16">IFERROR(NOW()-F979,"-")</f>
        <v>45978.404391203701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45978.404391203701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45978.404391203701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45978.404391203701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45978.404391203701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45978.404391203701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45978.404391203701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45978.404391203701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45978.404391203701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45978.404391203701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45978.404391203701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45978.404391203701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45978.404391203701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45978.404391203701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45978.404391203701</v>
      </c>
      <c r="H993" s="22"/>
      <c r="I993" s="19" t="str">
        <f>IFERROR(VLOOKUP(D993,DB!A:F,6,0),"")</f>
        <v/>
      </c>
      <c r="J993" s="18" t="str">
        <f>IFERROR(VLOOKUP(D993,DB!A:G,7,0),"")</f>
        <v/>
      </c>
      <c r="K993" s="45"/>
      <c r="L993" s="23" t="str">
        <f>IFERROR(VLOOKUP(D993,DB!A:I,9,0),"")</f>
        <v/>
      </c>
    </row>
  </sheetData>
  <dataValidations count="2">
    <dataValidation allowBlank="1" showInputMessage="1" showErrorMessage="1" sqref="E1" xr:uid="{5914219A-CB83-432D-936A-CC0CB6F3982A}"/>
    <dataValidation type="list" allowBlank="1" showInputMessage="1" showErrorMessage="1" sqref="E2:E9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39115</v>
      </c>
      <c r="B2" s="92" t="str">
        <f>IFERROR(VLOOKUP(D2,DB!A:K,11,0),"")</f>
        <v>R4</v>
      </c>
      <c r="C2" s="94">
        <v>1</v>
      </c>
      <c r="D2" s="92" t="s">
        <v>35092</v>
      </c>
      <c r="E2" s="95" t="s">
        <v>39021</v>
      </c>
      <c r="F2" s="96">
        <v>45703.480717592596</v>
      </c>
      <c r="G2" s="97">
        <f ca="1">IFERROR(NOW()-F2,"")</f>
        <v>274.92367361110519</v>
      </c>
      <c r="H2" s="96">
        <v>45703.474768518521</v>
      </c>
      <c r="I2" s="96" t="str">
        <f>IFERROR(VLOOKUP(D2,DB!A:F,6,0),"")</f>
        <v>SCECO</v>
      </c>
      <c r="J2" s="96" t="str">
        <f>IFERROR(VLOOKUP(D2,DB!A:G,7,0),"")</f>
        <v>Dead</v>
      </c>
      <c r="K2" s="98" t="s">
        <v>39116</v>
      </c>
      <c r="L2" s="92" t="str">
        <f>IFERROR(VLOOKUP(D2,DB!A:I,9,0),"")</f>
        <v>Latis</v>
      </c>
    </row>
    <row r="3" spans="1:16" ht="15" customHeight="1">
      <c r="A3" s="116"/>
      <c r="B3" s="116" t="str">
        <f>IFERROR(VLOOKUP(D3,DB!A:K,11,0),"")</f>
        <v/>
      </c>
      <c r="C3" s="94"/>
      <c r="D3" s="92"/>
      <c r="E3" s="95"/>
      <c r="F3" s="96"/>
      <c r="G3" s="97">
        <f ca="1">IFERROR(NOW()-F3,"")</f>
        <v>45978.404391203701</v>
      </c>
      <c r="H3" s="96"/>
      <c r="I3" s="116" t="str">
        <f>IFERROR(VLOOKUP(D3,DB!A:F,6,0),"")</f>
        <v/>
      </c>
      <c r="J3" s="116" t="str">
        <f>IFERROR(VLOOKUP(D3,DB!A:G,7,0),"")</f>
        <v/>
      </c>
      <c r="K3" s="98"/>
      <c r="L3" s="92" t="str">
        <f>IFERROR(VLOOKUP(D3,DB!A:I,9,0),"")</f>
        <v/>
      </c>
    </row>
    <row r="4" spans="1:16" ht="15" customHeight="1">
      <c r="A4" s="116"/>
      <c r="B4" s="116" t="str">
        <f>IFERROR(VLOOKUP(D4,DB!A:K,11,0),"")</f>
        <v/>
      </c>
      <c r="C4" s="94"/>
      <c r="D4" s="92"/>
      <c r="E4" s="95"/>
      <c r="F4" s="96"/>
      <c r="G4" s="97">
        <f ca="1">IFERROR(NOW()-F4,"")</f>
        <v>45978.404391203701</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45978.404391203701</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45978.404391203701</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45978.404391203701</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45978.404391203701</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45978.404391203701</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45978.404391203701</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45978.404391203701</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45978.404391203701</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45978.404391203701</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45978.404391203701</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45978.404391203701</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45978.404391203701</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45978.404391203701</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45978.404391203701</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45978.404391203701</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45978.404391203701</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45978.404391203701</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45978.404391203701</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45978.404391203701</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45978.404391203701</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45978.404391203701</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45978.404391203701</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45978.404391203701</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45978.404391203701</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45978.404391203701</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45978.404391203701</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45978.404391203701</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45978.404391203701</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45978.404391203701</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45978.404391203701</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45978.404391203701</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45978.404391203701</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45978.404391203701</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45978.404391203701</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45978.404391203701</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45978.404391203701</v>
      </c>
      <c r="H40" s="96"/>
      <c r="I40" s="116" t="str">
        <f>IFERROR(VLOOKUP(D40,DB!A:F,6,0),"")</f>
        <v/>
      </c>
      <c r="J40" s="116" t="str">
        <f>IFERROR(VLOOKUP(D40,DB!A:G,7,0),"")</f>
        <v/>
      </c>
      <c r="K40" s="98"/>
      <c r="L40" s="92"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04"/>
  <sheetViews>
    <sheetView tabSelected="1" workbookViewId="0">
      <selection activeCell="D8" sqref="D8: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39117</v>
      </c>
      <c r="B2" s="37" t="str">
        <f>IFERROR(VLOOKUP(D2,DB!A:K,11,0),"")</f>
        <v>R5</v>
      </c>
      <c r="C2" s="37">
        <v>3</v>
      </c>
      <c r="D2" s="107" t="s">
        <v>36011</v>
      </c>
      <c r="E2" s="37" t="s">
        <v>39021</v>
      </c>
      <c r="F2" s="38">
        <v>45891.832060185188</v>
      </c>
      <c r="G2" s="109">
        <f ca="1">IFERROR(NOW()-F2,"")</f>
        <v>86.572331018513069</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39100</v>
      </c>
      <c r="F3" s="38">
        <v>45926.188877314817</v>
      </c>
      <c r="G3" s="109">
        <f t="shared" ref="G3" ca="1" si="0">IFERROR(NOW()-F3,"")</f>
        <v>52.215513888884743</v>
      </c>
      <c r="H3" s="38">
        <v>45926.158159722225</v>
      </c>
      <c r="I3" s="37" t="str">
        <f>IFERROR(VLOOKUP(D3,DB!A:F,6,0),"")</f>
        <v>SCECO</v>
      </c>
      <c r="J3" s="37" t="str">
        <f>IFERROR(VLOOKUP(D3,DB!A:G,7,0),"")</f>
        <v>Good</v>
      </c>
      <c r="K3" s="37" t="s">
        <v>39120</v>
      </c>
      <c r="L3" s="37" t="str">
        <f>IFERROR(VLOOKUP(D3,DB!A:I,9,0),"")</f>
        <v>Latis</v>
      </c>
      <c r="M3" s="106"/>
    </row>
    <row r="4" spans="1:13" ht="48" customHeight="1">
      <c r="A4" s="110" t="s">
        <v>39121</v>
      </c>
      <c r="B4" s="110" t="str">
        <f>IFERROR(VLOOKUP(D4,DB!A:K,11,0),"")</f>
        <v>R5</v>
      </c>
      <c r="C4" s="110">
        <v>1</v>
      </c>
      <c r="D4" s="110" t="s">
        <v>34758</v>
      </c>
      <c r="E4" s="110" t="s">
        <v>39100</v>
      </c>
      <c r="F4" s="111">
        <v>45948.661111111112</v>
      </c>
      <c r="G4" s="112">
        <f t="shared" ref="G4" ca="1" si="1">IFERROR(NOW()-F4,"")</f>
        <v>29.743280092588975</v>
      </c>
      <c r="H4" s="111">
        <v>45948.661111111112</v>
      </c>
      <c r="I4" s="110" t="str">
        <f>IFERROR(VLOOKUP(D4,DB!A:F,6,0),"")</f>
        <v>SCECO</v>
      </c>
      <c r="J4" s="110" t="str">
        <f>IFERROR(VLOOKUP(D4,DB!A:G,7,0),"")</f>
        <v>Dead</v>
      </c>
      <c r="K4" s="110" t="s">
        <v>39122</v>
      </c>
      <c r="L4" s="110" t="str">
        <f>IFERROR(VLOOKUP(D4,DB!A:I,9,0),"")</f>
        <v>Latis</v>
      </c>
    </row>
    <row r="5" spans="1:13">
      <c r="A5" s="110" t="s">
        <v>39123</v>
      </c>
      <c r="B5" s="110" t="str">
        <f>IFERROR(VLOOKUP(D5,DB!A:K,11,0),"")</f>
        <v>R5</v>
      </c>
      <c r="C5" s="110">
        <v>1</v>
      </c>
      <c r="D5" s="110" t="s">
        <v>33371</v>
      </c>
      <c r="E5" s="110" t="s">
        <v>39021</v>
      </c>
      <c r="F5" s="139">
        <v>45977.514803240738</v>
      </c>
      <c r="G5" s="112">
        <f t="shared" ref="G5:G17" ca="1" si="2">IFERROR(NOW()-F5,"")</f>
        <v>0.88958796296356013</v>
      </c>
      <c r="H5" s="139">
        <v>45977.468807870369</v>
      </c>
      <c r="I5" s="110" t="str">
        <f>IFERROR(VLOOKUP(D5,DB!A:F,6,0),"")</f>
        <v>SCECO</v>
      </c>
      <c r="J5" s="110" t="str">
        <f>IFERROR(VLOOKUP(D5,DB!A:G,7,0),"")</f>
        <v>Weak</v>
      </c>
      <c r="K5" s="110" t="s">
        <v>39124</v>
      </c>
      <c r="L5" s="110" t="str">
        <f>IFERROR(VLOOKUP(D5,DB!A:I,9,0),"")</f>
        <v>Latis</v>
      </c>
    </row>
    <row r="6" spans="1:13">
      <c r="A6" s="110"/>
      <c r="B6" s="110" t="str">
        <f>IFERROR(VLOOKUP(D6,DB!A:K,11,0),"")</f>
        <v/>
      </c>
      <c r="C6" s="110"/>
      <c r="D6" s="110"/>
      <c r="E6" s="110"/>
      <c r="F6" s="110"/>
      <c r="G6" s="112">
        <f t="shared" ca="1" si="2"/>
        <v>45978.404391203701</v>
      </c>
      <c r="H6" s="110"/>
      <c r="I6" s="110" t="str">
        <f>IFERROR(VLOOKUP(D6,DB!A:F,6,0),"")</f>
        <v/>
      </c>
      <c r="J6" s="110" t="str">
        <f>IFERROR(VLOOKUP(D6,DB!A:G,7,0),"")</f>
        <v/>
      </c>
      <c r="K6" s="110"/>
      <c r="L6" s="110" t="str">
        <f>IFERROR(VLOOKUP(D6,DB!A:I,9,0),"")</f>
        <v/>
      </c>
    </row>
    <row r="7" spans="1:13">
      <c r="A7" s="110"/>
      <c r="B7" s="110" t="str">
        <f>IFERROR(VLOOKUP(D7,DB!A:K,11,0),"")</f>
        <v/>
      </c>
      <c r="C7" s="110"/>
      <c r="D7" s="110"/>
      <c r="E7" s="110"/>
      <c r="F7" s="110"/>
      <c r="G7" s="112">
        <f t="shared" ca="1" si="2"/>
        <v>45978.404391203701</v>
      </c>
      <c r="H7" s="110"/>
      <c r="I7" s="110" t="str">
        <f>IFERROR(VLOOKUP(D7,DB!A:F,6,0),"")</f>
        <v/>
      </c>
      <c r="J7" s="110" t="str">
        <f>IFERROR(VLOOKUP(D7,DB!A:G,7,0),"")</f>
        <v/>
      </c>
      <c r="K7" s="110"/>
      <c r="L7" s="110" t="str">
        <f>IFERROR(VLOOKUP(D7,DB!A:I,9,0),"")</f>
        <v/>
      </c>
    </row>
    <row r="8" spans="1:13">
      <c r="A8" s="110"/>
      <c r="B8" s="110" t="str">
        <f>IFERROR(VLOOKUP(D8,DB!A:K,11,0),"")</f>
        <v/>
      </c>
      <c r="C8" s="110"/>
      <c r="D8" s="110"/>
      <c r="E8" s="110"/>
      <c r="F8" s="110"/>
      <c r="G8" s="112">
        <f t="shared" ca="1" si="2"/>
        <v>45978.404391203701</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2">
        <f t="shared" ca="1" si="2"/>
        <v>45978.404391203701</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45978.404391203701</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0">
        <f t="shared" ca="1" si="2"/>
        <v>45978.404391203701</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0">
        <f t="shared" ca="1" si="2"/>
        <v>45978.404391203701</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0">
        <f t="shared" ca="1" si="2"/>
        <v>45978.404391203701</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0">
        <f t="shared" ca="1" si="2"/>
        <v>45978.404391203701</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2"/>
        <v>45978.404391203701</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2"/>
        <v>45978.404391203701</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45978.404391203701</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ref="G18:G81" ca="1" si="3">IFERROR(NOW()-F18,"")</f>
        <v>45978.404391203701</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3"/>
        <v>45978.404391203701</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3"/>
        <v>45978.404391203701</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3"/>
        <v>45978.404391203701</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45978.404391203701</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45978.404391203701</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45978.404391203701</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45978.404391203701</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45978.404391203701</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45978.404391203701</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45978.404391203701</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45978.404391203701</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45978.404391203701</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45978.404391203701</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45978.404391203701</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45978.404391203701</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45978.404391203701</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45978.404391203701</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45978.404391203701</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45978.404391203701</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45978.404391203701</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45978.404391203701</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45978.404391203701</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45978.404391203701</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45978.404391203701</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45978.404391203701</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45978.404391203701</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45978.404391203701</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45978.404391203701</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45978.404391203701</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45978.404391203701</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45978.404391203701</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45978.404391203701</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45978.404391203701</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45978.404391203701</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45978.404391203701</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45978.404391203701</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45978.404391203701</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45978.404391203701</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45978.404391203701</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45978.404391203701</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45978.404391203701</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45978.404391203701</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45978.404391203701</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45978.404391203701</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45978.404391203701</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45978.404391203701</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45978.404391203701</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45978.404391203701</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45978.404391203701</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45978.404391203701</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45978.404391203701</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45978.404391203701</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45978.404391203701</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45978.404391203701</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45978.404391203701</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45978.404391203701</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45978.404391203701</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45978.404391203701</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45978.404391203701</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45978.404391203701</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45978.404391203701</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45978.404391203701</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45978.404391203701</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ref="G82:G145" ca="1" si="4">IFERROR(NOW()-F82,"")</f>
        <v>45978.404391203701</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4"/>
        <v>45978.404391203701</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4"/>
        <v>45978.404391203701</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4"/>
        <v>45978.404391203701</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45978.404391203701</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45978.404391203701</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45978.404391203701</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45978.404391203701</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45978.404391203701</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45978.404391203701</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45978.404391203701</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45978.404391203701</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45978.404391203701</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45978.404391203701</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45978.404391203701</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45978.404391203701</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45978.404391203701</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45978.404391203701</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45978.404391203701</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45978.404391203701</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45978.404391203701</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45978.404391203701</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45978.404391203701</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45978.404391203701</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45978.404391203701</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45978.404391203701</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45978.404391203701</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45978.404391203701</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45978.404391203701</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45978.404391203701</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45978.404391203701</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45978.404391203701</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45978.404391203701</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45978.404391203701</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45978.404391203701</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45978.404391203701</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45978.404391203701</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45978.404391203701</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45978.404391203701</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45978.404391203701</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45978.404391203701</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45978.404391203701</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45978.404391203701</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45978.404391203701</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45978.404391203701</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45978.404391203701</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45978.404391203701</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45978.404391203701</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45978.404391203701</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45978.404391203701</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45978.404391203701</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45978.404391203701</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45978.404391203701</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45978.404391203701</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45978.404391203701</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45978.404391203701</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45978.404391203701</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45978.404391203701</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45978.404391203701</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45978.404391203701</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45978.404391203701</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45978.404391203701</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45978.404391203701</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45978.404391203701</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ref="G146:G209" ca="1" si="5">IFERROR(NOW()-F146,"")</f>
        <v>45978.404391203701</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5"/>
        <v>45978.404391203701</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5"/>
        <v>45978.404391203701</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5"/>
        <v>45978.404391203701</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45978.404391203701</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45978.404391203701</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45978.404391203701</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45978.404391203701</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45978.404391203701</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45978.404391203701</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45978.404391203701</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45978.404391203701</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45978.404391203701</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45978.404391203701</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45978.404391203701</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45978.404391203701</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45978.404391203701</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45978.404391203701</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45978.404391203701</v>
      </c>
      <c r="H164" s="110"/>
      <c r="I164" s="110" t="str">
        <f>IFERROR(VLOOKUP(D164,DB!A:F,6,0),"")</f>
        <v/>
      </c>
      <c r="J164" s="110" t="str">
        <f>IFERROR(VLOOKUP(D164,DB!A:G,7,0),"")</f>
        <v/>
      </c>
      <c r="K164" s="110"/>
      <c r="L164" s="110" t="str">
        <f>IFERROR(VLOOKUP(D164,DB!A:I,9,0),"")</f>
        <v/>
      </c>
    </row>
    <row r="165" spans="1:12">
      <c r="A165" s="110"/>
      <c r="B165" s="110"/>
      <c r="C165" s="110"/>
      <c r="D165" s="110"/>
      <c r="E165" s="110"/>
      <c r="F165" s="110"/>
      <c r="G165" s="110"/>
      <c r="H165" s="110"/>
      <c r="I165" s="110"/>
      <c r="J165" s="110"/>
      <c r="K165" s="110"/>
      <c r="L165" s="110"/>
    </row>
    <row r="166" spans="1:12">
      <c r="A166" s="110"/>
      <c r="B166" s="110"/>
      <c r="C166" s="110"/>
      <c r="D166" s="110"/>
      <c r="E166" s="110"/>
      <c r="F166" s="110"/>
      <c r="G166" s="110"/>
      <c r="H166" s="110"/>
      <c r="I166" s="110"/>
      <c r="J166" s="110"/>
      <c r="K166" s="110"/>
      <c r="L166" s="110"/>
    </row>
    <row r="167" spans="1:12">
      <c r="A167" s="110"/>
      <c r="B167" s="110"/>
      <c r="C167" s="110"/>
      <c r="D167" s="110"/>
      <c r="E167" s="110"/>
      <c r="F167" s="110"/>
      <c r="G167" s="110"/>
      <c r="H167" s="110"/>
      <c r="I167" s="110"/>
      <c r="J167" s="110"/>
      <c r="K167" s="110"/>
      <c r="L167" s="110"/>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sheetData>
  <dataValidations count="2">
    <dataValidation allowBlank="1" showInputMessage="1" showErrorMessage="1" sqref="E1" xr:uid="{920C6338-E771-4DAE-8C89-92A9093EA4DE}"/>
    <dataValidation type="list" allowBlank="1" showInputMessage="1" showErrorMessage="1" sqref="E2:E1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2"/>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39125</v>
      </c>
      <c r="B2" s="122" t="str">
        <f>IFERROR(VLOOKUP(D2,DB!A:K,11,0),"")</f>
        <v>R6</v>
      </c>
      <c r="C2" s="123">
        <v>1</v>
      </c>
      <c r="D2" s="122" t="s">
        <v>30938</v>
      </c>
      <c r="E2" s="110" t="s">
        <v>39021</v>
      </c>
      <c r="F2" s="124">
        <v>45977.926087962966</v>
      </c>
      <c r="G2" s="105">
        <f t="shared" ref="G2:G58" ca="1" si="0">IFERROR(NOW()-F2,"-")</f>
        <v>0.47830324073584052</v>
      </c>
      <c r="H2" s="124">
        <v>45978.034363425926</v>
      </c>
      <c r="I2" s="122" t="str">
        <f>IFERROR(VLOOKUP(D2,DB!A:F,6,0),"")</f>
        <v>SCECO</v>
      </c>
      <c r="J2" s="122" t="str">
        <f>IFERROR(VLOOKUP(D2,DB!A:G,7,0),"")</f>
        <v>Dead</v>
      </c>
      <c r="K2" s="125" t="s">
        <v>39126</v>
      </c>
      <c r="L2" s="126" t="str">
        <f>IFERROR(VLOOKUP(D2,DB!A:I,9,0),"")</f>
        <v>Latis</v>
      </c>
    </row>
    <row r="3" spans="1:16382" ht="31.5" customHeight="1">
      <c r="A3" s="121" t="s">
        <v>39127</v>
      </c>
      <c r="B3" s="122" t="str">
        <f>IFERROR(VLOOKUP(D3,DB!A:K,11,0),"")</f>
        <v>R6</v>
      </c>
      <c r="C3" s="123">
        <v>3</v>
      </c>
      <c r="D3" s="122" t="s">
        <v>30992</v>
      </c>
      <c r="E3" s="110" t="s">
        <v>39100</v>
      </c>
      <c r="F3" s="124">
        <v>45978.369895833333</v>
      </c>
      <c r="G3" s="105">
        <f t="shared" ca="1" si="0"/>
        <v>3.4495370367949363E-2</v>
      </c>
      <c r="H3" s="124">
        <v>45978.362303240741</v>
      </c>
      <c r="I3" s="122" t="str">
        <f>IFERROR(VLOOKUP(D3,DB!A:F,6,0),"")</f>
        <v>Generator-SG</v>
      </c>
      <c r="J3" s="122" t="str">
        <f>IFERROR(VLOOKUP(D3,DB!A:G,7,0),"")</f>
        <v>Dead</v>
      </c>
      <c r="K3" s="125" t="s">
        <v>39128</v>
      </c>
      <c r="L3" s="126" t="str">
        <f>IFERROR(VLOOKUP(D3,DB!A:I,9,0),"")</f>
        <v>Latis</v>
      </c>
    </row>
    <row r="4" spans="1:16382" ht="31.5" customHeight="1">
      <c r="A4" s="121"/>
      <c r="B4" s="122" t="str">
        <f>IFERROR(VLOOKUP(D4,DB!A:K,11,0),"")</f>
        <v/>
      </c>
      <c r="C4" s="123"/>
      <c r="D4" s="122"/>
      <c r="E4" s="110"/>
      <c r="F4" s="124"/>
      <c r="G4" s="105">
        <f t="shared" ca="1" si="0"/>
        <v>45978.404391203701</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45978.404391203701</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45978.404391203701</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45978.404391203701</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45978.404391203701</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45978.404391203701</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45978.404391203701</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45978.404391203701</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45978.404391203701</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45978.404391203701</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45978.404391203701</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45978.404391203701</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45978.404391203701</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45978.404391203701</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45978.404391203701</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45978.404391203701</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45978.404391203701</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45978.404391203701</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45978.404391203701</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45978.404391203701</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45978.404391203701</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45978.404391203701</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45978.404391203701</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45978.404391203701</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45978.404391203701</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45978.404391203701</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45978.404391203701</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45978.404391203701</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45978.404391203701</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45978.404391203701</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45978.404391203701</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45978.404391203701</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45978.404391203701</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45978.404391203701</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45978.404391203701</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45978.404391203701</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45978.404391203701</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45978.404391203701</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45978.404391203701</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45978.404391203701</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45978.404391203701</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45978.404391203701</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45978.404391203701</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45978.404391203701</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45978.404391203701</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45978.404391203701</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45978.404391203701</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45978.404391203701</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45978.404391203701</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45978.404391203701</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45978.404391203701</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45978.404391203701</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45978.404391203701</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45978.404391203701</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45978.404391203701</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ref="G59:G92" ca="1" si="1">IFERROR(NOW()-F59,"-")</f>
        <v>45978.404391203701</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1"/>
        <v>45978.404391203701</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1"/>
        <v>45978.404391203701</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1"/>
        <v>45978.404391203701</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1"/>
        <v>45978.404391203701</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45978.404391203701</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45978.404391203701</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45978.404391203701</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45978.404391203701</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45978.404391203701</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45978.404391203701</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45978.404391203701</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45978.404391203701</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45978.404391203701</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45978.404391203701</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45978.404391203701</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45978.404391203701</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45978.404391203701</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45978.404391203701</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45978.404391203701</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45978.404391203701</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45978.404391203701</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45978.404391203701</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45978.404391203701</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45978.404391203701</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45978.404391203701</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45978.404391203701</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45978.404391203701</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45978.404391203701</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45978.404391203701</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45978.404391203701</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45978.404391203701</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45978.404391203701</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45978.404391203701</v>
      </c>
      <c r="H92" s="124"/>
      <c r="I92" s="122" t="str">
        <f>IFERROR(VLOOKUP(D92,DB!A:F,6,0),"")</f>
        <v/>
      </c>
      <c r="J92" s="122" t="str">
        <f>IFERROR(VLOOKUP(D92,DB!A:G,7,0),"")</f>
        <v/>
      </c>
      <c r="K92" s="125"/>
      <c r="L92" s="126" t="str">
        <f>IFERROR(VLOOKUP(D92,DB!A:I,9,0),"")</f>
        <v/>
      </c>
    </row>
  </sheetData>
  <dataValidations count="2">
    <dataValidation allowBlank="1" showInputMessage="1" showErrorMessage="1" sqref="E1" xr:uid="{9E1BC488-8814-4F8A-8DBE-742B3278AB71}"/>
    <dataValidation type="list" allowBlank="1" showInputMessage="1" showErrorMessage="1" sqref="E2:E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2025-11-17T06:43:19Z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