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60" documentId="120_S{2AC9BD13-BADA-5192-A53E-5A8FF88502F6}" xr6:coauthVersionLast="47" xr6:coauthVersionMax="47" xr10:uidLastSave="{22C9EF99-E35B-4845-B755-C1B024096630}"/>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8" i="4"/>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G7" i="5"/>
  <c r="G8" i="5"/>
  <c r="G9" i="5"/>
  <c r="G10" i="5"/>
  <c r="G11" i="5"/>
  <c r="G12" i="5"/>
  <c r="G13" i="5"/>
  <c r="G14" i="5"/>
  <c r="G15" i="5"/>
  <c r="G16" i="5"/>
  <c r="G17" i="5"/>
  <c r="G18" i="5"/>
  <c r="B5" i="2"/>
  <c r="G5" i="2"/>
  <c r="I5" i="2"/>
  <c r="J5" i="2"/>
  <c r="L5"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J96" i="2"/>
  <c r="J97" i="2"/>
  <c r="J98" i="2"/>
  <c r="J99" i="2"/>
  <c r="J100" i="2"/>
  <c r="J101" i="2"/>
  <c r="J102" i="2"/>
  <c r="J103" i="2"/>
  <c r="J104" i="2"/>
  <c r="J105" i="2"/>
  <c r="J106" i="2"/>
  <c r="J107" i="2"/>
  <c r="J108" i="2"/>
  <c r="J109" i="2"/>
  <c r="J110" i="2"/>
  <c r="J111" i="2"/>
  <c r="J112" i="2"/>
  <c r="J113" i="2"/>
  <c r="J114" i="2"/>
  <c r="I96" i="2"/>
  <c r="I97" i="2"/>
  <c r="I98" i="2"/>
  <c r="I99" i="2"/>
  <c r="I100" i="2"/>
  <c r="I101" i="2"/>
  <c r="I102" i="2"/>
  <c r="I103" i="2"/>
  <c r="I104" i="2"/>
  <c r="I105" i="2"/>
  <c r="I106" i="2"/>
  <c r="I107" i="2"/>
  <c r="I108" i="2"/>
  <c r="I109" i="2"/>
  <c r="I110" i="2"/>
  <c r="I111" i="2"/>
  <c r="I112" i="2"/>
  <c r="I113" i="2"/>
  <c r="I114" i="2"/>
  <c r="G96" i="2"/>
  <c r="G97" i="2"/>
  <c r="G98" i="2"/>
  <c r="G99" i="2"/>
  <c r="G100" i="2"/>
  <c r="G101" i="2"/>
  <c r="G102" i="2"/>
  <c r="G103" i="2"/>
  <c r="G104" i="2"/>
  <c r="G105" i="2"/>
  <c r="G106" i="2"/>
  <c r="G107" i="2"/>
  <c r="G108" i="2"/>
  <c r="G109" i="2"/>
  <c r="G110" i="2"/>
  <c r="G111" i="2"/>
  <c r="G112" i="2"/>
  <c r="G113" i="2"/>
  <c r="G114" i="2"/>
  <c r="B96" i="2"/>
  <c r="B97" i="2"/>
  <c r="B98" i="2"/>
  <c r="B99" i="2"/>
  <c r="B100" i="2"/>
  <c r="B101" i="2"/>
  <c r="B102" i="2"/>
  <c r="B103" i="2"/>
  <c r="B104" i="2"/>
  <c r="B105" i="2"/>
  <c r="B106" i="2"/>
  <c r="B107" i="2"/>
  <c r="B108" i="2"/>
  <c r="B109" i="2"/>
  <c r="B110" i="2"/>
  <c r="B111" i="2"/>
  <c r="B112" i="2"/>
  <c r="B113" i="2"/>
  <c r="B11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<sst xmlns="http://schemas.openxmlformats.org/spreadsheetml/2006/main" count="181524" uniqueCount="39140">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</sst>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3" totalsRowShown="0" headerRowDxfId="80" dataDxfId="79" headerRowBorderDxfId="77" tableBorderDxfId="78" totalsRowBorderDxfId="76">
  <autoFilter ref="A1:L2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tabSelected="1" workbookViewId="0">
      <selection activeCell="K9" sqref="K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338.96118217592448</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6.4295601849153172E-2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46001.909608101851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46001.909608101851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46001.909608101851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46001.909608101851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46001.909608101851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46001.909608101851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46001.909608101851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46001.909608101851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46001.909608101851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46001.909608101851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46001.909608101851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46001.909608101851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46001.909608101851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46001.909608101851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46001.909608101851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46001.909608101851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46001.909608101851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46001.909608101851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46001.909608101851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46001.909608101851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46001.909608101851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46001.909608101851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46001.909608101851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46001.909608101851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46001.909608101851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46001.909608101851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46001.909608101851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46001.909608101851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46001.909608101851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46001.909608101851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46001.909608101851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46001.909608101851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46001.909608101851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46001.909608101851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46001.909608101851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46001.909608101851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46001.909608101851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46001.909608101851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46001.909608101851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46001.909608101851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46001.909608101851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46001.909608101851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46001.909608101851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46001.909608101851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46001.909608101851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46001.909608101851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46001.909608101851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46001.909608101851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46001.909608101851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46001.909608101851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46001.909608101851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46001.909608101851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46001.909608101851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46001.909608101851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46001.909608101851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46001.909608101851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46001.909608101851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46001.909608101851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46001.909608101851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46001.909608101851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46001.909608101851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46001.909608101851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46001.909608101851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46001.909608101851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46001.909608101851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46001.909608101851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46001.909608101851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46001.909608101851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46001.909608101851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46001.909608101851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46001.909608101851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46001.909608101851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46001.909608101851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46001.909608101851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46001.909608101851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46001.909608101851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46001.909608101851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46001.909608101851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46001.909608101851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46001.909608101851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46001.909608101851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46001.909608101851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46001.909608101851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46001.909608101851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46001.909608101851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46001.909608101851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46001.909608101851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46001.909608101851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46001.909608101851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46001.909608101851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46001.909608101851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46001.909608101851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46001.909608101851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46001.909608101851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46001.909608101851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46001.909608101851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46001.909608101851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46001.909608101851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46001.909608101851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46001.909608101851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46001.909608101851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46001.909608101851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46001.909608101851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46001.909608101851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46001.909608101851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46001.909608101851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46001.909608101851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46001.909608101851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46001.909608101851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46001.909608101851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46001.909608101851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46001.909608101851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46001.909608101851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46001.909608101851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46001.909608101851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46001.909608101851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46001.909608101851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46001.909608101851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46001.909608101851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46001.909608101851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46001.909608101851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46001.909608101851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46001.909608101851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46001.909608101851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46001.909608101851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46001.909608101851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46001.909608101851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46001.909608101851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46001.909608101851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46001.909608101851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46001.909608101851</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46001.909608101851</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46001.909608101851</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46001.909608101851</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46001.909608101851</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46001.909608101851</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46001.909608101851</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46001.909608101851</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46001.909608101851</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46001.909608101851</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46001.909608101851</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46001.909608101851</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46001.909608101851</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46001.909608101851</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46001.909608101851</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46001.909608101851</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46001.909608101851</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46001.909608101851</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46001.909608101851</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897EF949-14DE-422E-B926-0D5178097C9D}"/>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3"/>
  <sheetViews>
    <sheetView workbookViewId="0">
      <selection activeCell="K7" sqref="K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176.90977013888914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17.522189120369148</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4.5542261574082659</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7.4735416666953824E-2</v>
      </c>
      <c r="H6" s="71">
        <v>46001.825821759259</v>
      </c>
      <c r="I6" s="58" t="str">
        <f>IFERROR(VLOOKUP(D6,DB!A:F,6,0),"")</f>
        <v>SCECO</v>
      </c>
      <c r="J6" s="58" t="str">
        <f>IFERROR(VLOOKUP(D6,DB!A:G,7,0),"")</f>
        <v>Vandalized</v>
      </c>
      <c r="K6" s="82" t="s">
        <v>39122</v>
      </c>
      <c r="L6" s="58" t="str">
        <f>IFERROR(VLOOKUP(D6,DB!A:I,9,0),"")</f>
        <v>Latis</v>
      </c>
    </row>
    <row r="7" spans="1:12" ht="31.5" customHeight="1">
      <c r="A7" s="96"/>
      <c r="B7" s="18" t="str">
        <f>IFERROR(VLOOKUP(D7,DB!A:K,11,0),"")</f>
        <v/>
      </c>
      <c r="C7" s="18"/>
      <c r="D7" s="18"/>
      <c r="E7" s="81"/>
      <c r="F7" s="97"/>
      <c r="G7" s="98">
        <f ca="1">IFERROR(NOW()-F7,"-")</f>
        <v>46001.909608101851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46001.909608101851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46001.909608101851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46001.909608101851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46001.909608101851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46001.909608101851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46001.909608101851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46001.909608101851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46001.909608101851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46001.909608101851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46001.909608101851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46001.909608101851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46001.909608101851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46001.909608101851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46001.909608101851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46001.909608101851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46001.909608101851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46001.909608101851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46001.909608101851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46001.909608101851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46001.909608101851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46001.909608101851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46001.909608101851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46001.909608101851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46001.909608101851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46001.909608101851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46001.909608101851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46001.909608101851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46001.909608101851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46001.909608101851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46001.909608101851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46001.909608101851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46001.909608101851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46001.909608101851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46001.909608101851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46001.909608101851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46001.909608101851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46001.909608101851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46001.909608101851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46001.909608101851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46001.909608101851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46001.909608101851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46001.909608101851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46001.909608101851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46001.909608101851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46001.909608101851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46001.909608101851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46001.909608101851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46001.909608101851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46001.909608101851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46001.909608101851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46001.909608101851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46001.909608101851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46001.909608101851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46001.909608101851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46001.909608101851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46001.909608101851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46001.909608101851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46001.909608101851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46001.909608101851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46001.909608101851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46001.909608101851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46001.909608101851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46001.909608101851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46001.909608101851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46001.909608101851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46001.909608101851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46001.909608101851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46001.909608101851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46001.909608101851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46001.909608101851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46001.909608101851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46001.909608101851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46001.909608101851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46001.909608101851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46001.909608101851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46001.909608101851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46001.909608101851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46001.909608101851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46001.909608101851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46001.909608101851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46001.909608101851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46001.909608101851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46001.909608101851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46001.909608101851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46001.909608101851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46001.909608101851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46001.909608101851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46001.909608101851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46001.909608101851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46001.909608101851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46001.909608101851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46001.909608101851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46001.909608101851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46001.909608101851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46001.909608101851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46001.909608101851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46001.909608101851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46001.909608101851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46001.909608101851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46001.909608101851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46001.909608101851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46001.909608101851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46001.909608101851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46001.909608101851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46001.909608101851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46001.909608101851</v>
      </c>
      <c r="H113" s="97"/>
      <c r="I113" s="18" t="str">
        <f>IFERROR(VLOOKUP(D113,DB!A:F,6,0),"")</f>
        <v/>
      </c>
      <c r="J113" s="18" t="str">
        <f>IFERROR(VLOOKUP(D113,DB!A:G,7,0),"")</f>
        <v/>
      </c>
      <c r="K113" s="19"/>
      <c r="L113" s="18" t="str">
        <f>IFERROR(VLOOKUP(D113,DB!A:I,9,0),"")</f>
        <v/>
      </c>
    </row>
    <row r="114" spans="1:12" ht="31.5" customHeight="1">
      <c r="A114" s="144"/>
      <c r="B114" s="145" t="str">
        <f>IFERROR(VLOOKUP(D114,DB!A:K,11,0),"")</f>
        <v/>
      </c>
      <c r="C114" s="145"/>
      <c r="D114" s="145"/>
      <c r="E114" s="145"/>
      <c r="F114" s="146"/>
      <c r="G114" s="147">
        <f ca="1">IFERROR(NOW()-F114,"-")</f>
        <v>46001.909608101851</v>
      </c>
      <c r="H114" s="146"/>
      <c r="I114" s="145" t="str">
        <f>IFERROR(VLOOKUP(D114,DB!A:F,6,0),"")</f>
        <v/>
      </c>
      <c r="J114" s="145" t="str">
        <f>IFERROR(VLOOKUP(D114,DB!A:G,7,0),"")</f>
        <v/>
      </c>
      <c r="K114" s="148"/>
      <c r="L114" s="145" t="str">
        <f>IFERROR(VLOOKUP(D114,DB!A:I,9,0),"")</f>
        <v/>
      </c>
    </row>
    <row r="115" spans="1:12" ht="31.5" customHeight="1">
      <c r="A115" s="96"/>
      <c r="B115" s="18" t="str">
        <f>IFERROR(VLOOKUP(D115,DB!A:K,11,0),"")</f>
        <v/>
      </c>
      <c r="C115" s="18"/>
      <c r="D115" s="18"/>
      <c r="E115" s="18"/>
      <c r="F115" s="97"/>
      <c r="G115" s="98">
        <f ca="1">IFERROR(NOW()-F115,"-")</f>
        <v>46001.909608101851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46001.909608101851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46001.909608101851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46001.909608101851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46001.909608101851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46001.909608101851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46001.909608101851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46001.909608101851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46001.909608101851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46001.909608101851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46001.909608101851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46001.909608101851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46001.909608101851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46001.909608101851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46001.909608101851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46001.909608101851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46001.909608101851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46001.909608101851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46001.909608101851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46001.909608101851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46001.909608101851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46001.909608101851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46001.909608101851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46001.909608101851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46001.909608101851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46001.909608101851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46001.909608101851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46001.909608101851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46001.909608101851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46001.909608101851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46001.909608101851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46001.909608101851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46001.909608101851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46001.909608101851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46001.909608101851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46001.909608101851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46001.909608101851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46001.909608101851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46001.909608101851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46001.909608101851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46001.909608101851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46001.909608101851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46001.909608101851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46001.909608101851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46001.909608101851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46001.909608101851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46001.909608101851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46001.909608101851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46001.909608101851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46001.909608101851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46001.909608101851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46001.909608101851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46001.909608101851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46001.909608101851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46001.909608101851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46001.909608101851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46001.909608101851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46001.909608101851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46001.909608101851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46001.909608101851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46001.909608101851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46001.909608101851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46001.909608101851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46001.909608101851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46001.909608101851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46001.909608101851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46001.909608101851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46001.909608101851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46001.909608101851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46001.909608101851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46001.909608101851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46001.909608101851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46001.909608101851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46001.909608101851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46001.909608101851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46001.909608101851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46001.909608101851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46001.909608101851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46001.909608101851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46001.909608101851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46001.909608101851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46001.909608101851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46001.909608101851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46001.909608101851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46001.909608101851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46001.909608101851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46001.909608101851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46001.909608101851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46001.909608101851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46001.909608101851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46001.909608101851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46001.909608101851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46001.909608101851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46001.909608101851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46001.909608101851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46001.909608101851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46001.909608101851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46001.909608101851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46001.909608101851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46001.909608101851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46001.909608101851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46001.909608101851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46001.909608101851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46001.909608101851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46001.909608101851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46001.909608101851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46001.909608101851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46001.909608101851</v>
      </c>
      <c r="H222" s="97"/>
      <c r="I222" s="18" t="str">
        <f>IFERROR(VLOOKUP(D222,DB!A:F,6,0),"")</f>
        <v/>
      </c>
      <c r="J222" s="18" t="str">
        <f>IFERROR(VLOOKUP(D222,DB!A:G,7,0),"")</f>
        <v/>
      </c>
      <c r="K222" s="19"/>
      <c r="L222" s="18" t="str">
        <f>IFERROR(VLOOKUP(D222,DB!A:I,9,0),"")</f>
        <v/>
      </c>
    </row>
    <row r="223" spans="1:12" ht="31.5" customHeight="1">
      <c r="A223" s="144"/>
      <c r="B223" s="145" t="str">
        <f>IFERROR(VLOOKUP(D223,DB!A:K,11,0),"")</f>
        <v/>
      </c>
      <c r="C223" s="145"/>
      <c r="D223" s="145"/>
      <c r="E223" s="145"/>
      <c r="F223" s="146"/>
      <c r="G223" s="147">
        <f ca="1">IFERROR(NOW()-F223,"-")</f>
        <v>46001.909608101851</v>
      </c>
      <c r="H223" s="146"/>
      <c r="I223" s="145" t="str">
        <f>IFERROR(VLOOKUP(D223,DB!A:F,6,0),"")</f>
        <v/>
      </c>
      <c r="J223" s="145" t="str">
        <f>IFERROR(VLOOKUP(D223,DB!A:G,7,0),"")</f>
        <v/>
      </c>
      <c r="K223" s="148"/>
      <c r="L223" s="145" t="str">
        <f>IFERROR(VLOOKUP(D223,DB!A:I,9,0),"")</f>
        <v/>
      </c>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46001.909608101851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46001.909608101851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46001.909608101851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46001.909608101851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46001.909608101851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46001.909608101851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46001.909608101851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46001.909608101851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46001.909608101851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46001.909608101851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46001.909608101851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46001.909608101851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46001.909608101851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46001.909608101851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46001.909608101851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46001.909608101851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46001.909608101851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46001.909608101851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46001.909608101851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46001.909608101851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46001.909608101851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46001.909608101851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46001.909608101851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46001.909608101851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46001.909608101851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46001.909608101851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46001.909608101851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46001.909608101851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46001.909608101851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46001.909608101851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46001.909608101851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46001.909608101851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46001.909608101851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46001.909608101851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46001.909608101851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46001.909608101851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46001.909608101851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46001.909608101851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46001.909608101851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46001.909608101851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46001.909608101851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46001.909608101851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46001.909608101851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46001.909608101851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46001.909608101851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46001.909608101851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46001.909608101851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46001.909608101851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46001.909608101851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46001.909608101851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46001.909608101851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46001.909608101851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46001.909608101851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46001.909608101851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46001.909608101851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46001.909608101851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46001.909608101851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46001.909608101851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46001.909608101851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46001.909608101851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46001.909608101851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46001.909608101851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46001.909608101851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46001.909608101851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46001.909608101851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46001.909608101851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46001.909608101851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46001.909608101851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46001.909608101851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46001.909608101851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46001.909608101851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46001.909608101851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46001.909608101851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46001.909608101851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46001.909608101851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46001.909608101851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46001.909608101851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46001.909608101851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46001.909608101851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46001.909608101851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46001.909608101851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46001.909608101851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46001.909608101851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46001.909608101851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46001.909608101851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46001.909608101851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46001.909608101851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46001.909608101851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46001.909608101851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46001.909608101851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46001.909608101851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46001.909608101851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46001.909608101851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46001.909608101851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46001.909608101851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46001.909608101851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46001.909608101851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46001.909608101851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46001.909608101851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46001.909608101851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46001.909608101851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46001.909608101851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46001.909608101851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46001.909608101851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46001.909608101851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46001.909608101851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46001.909608101851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46001.909608101851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46001.909608101851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46001.909608101851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46001.909608101851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46001.909608101851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46001.909608101851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46001.909608101851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46001.909608101851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46001.909608101851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46001.909608101851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46001.909608101851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46001.909608101851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46001.909608101851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46001.909608101851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46001.909608101851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46001.909608101851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46001.909608101851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46001.909608101851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46001.909608101851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46001.909608101851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46001.909608101851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46001.909608101851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46001.909608101851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46001.909608101851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46001.909608101851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46001.909608101851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46001.909608101851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46001.909608101851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46001.909608101851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46001.909608101851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46001.909608101851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46001.909608101851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46001.909608101851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46001.909608101851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46001.909608101851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46001.909608101851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46001.909608101851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46001.909608101851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46001.909608101851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46001.909608101851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46001.909608101851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46001.909608101851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46001.909608101851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46001.909608101851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46001.909608101851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46001.909608101851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46001.909608101851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46001.909608101851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46001.909608101851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46001.909608101851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46001.909608101851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46001.909608101851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46001.909608101851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46001.909608101851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46001.909608101851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46001.909608101851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46001.909608101851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46001.909608101851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46001.909608101851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46001.909608101851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46001.909608101851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46001.909608101851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46001.909608101851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46001.909608101851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46001.909608101851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46001.909608101851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46001.909608101851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46001.909608101851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46001.909608101851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46001.909608101851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46001.909608101851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46001.909608101851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46001.909608101851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46001.909608101851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46001.909608101851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46001.909608101851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46001.909608101851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46001.909608101851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46001.909608101851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46001.909608101851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46001.909608101851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46001.909608101851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46001.909608101851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46001.909608101851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46001.909608101851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46001.909608101851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46001.909608101851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46001.909608101851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46001.909608101851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46001.909608101851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46001.909608101851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46001.909608101851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46001.909608101851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46001.909608101851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46001.909608101851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46001.909608101851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46001.909608101851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46001.909608101851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46001.909608101851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46001.909608101851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46001.909608101851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46001.909608101851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46001.909608101851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46001.909608101851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46001.909608101851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46001.909608101851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46001.909608101851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46001.909608101851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46001.909608101851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46001.909608101851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46001.909608101851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46001.909608101851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46001.909608101851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46001.909608101851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46001.909608101851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46001.909608101851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46001.909608101851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46001.909608101851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46001.909608101851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46001.909608101851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46001.909608101851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46001.909608101851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46001.909608101851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46001.909608101851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46001.909608101851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46001.909608101851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46001.909608101851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46001.909608101851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46001.909608101851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46001.909608101851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46001.909608101851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46001.909608101851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46001.909608101851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46001.909608101851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46001.909608101851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46001.909608101851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46001.909608101851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46001.909608101851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46001.909608101851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46001.909608101851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46001.909608101851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46001.909608101851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46001.909608101851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46001.909608101851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46001.909608101851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46001.909608101851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46001.909608101851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46001.909608101851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46001.909608101851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46001.909608101851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46001.909608101851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46001.909608101851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46001.909608101851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46001.909608101851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46001.909608101851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46001.909608101851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46001.909608101851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46001.909608101851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46001.909608101851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46001.909608101851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46001.909608101851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46001.909608101851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46001.909608101851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46001.909608101851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46001.909608101851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46001.909608101851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46001.909608101851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46001.909608101851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46001.909608101851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46001.909608101851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46001.909608101851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46001.909608101851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46001.909608101851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46001.909608101851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46001.909608101851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46001.909608101851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46001.909608101851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46001.909608101851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46001.909608101851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46001.909608101851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46001.909608101851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46001.909608101851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46001.909608101851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46001.909608101851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46001.909608101851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46001.909608101851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46001.909608101851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46001.909608101851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46001.909608101851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46001.909608101851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46001.909608101851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46001.909608101851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46001.909608101851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46001.909608101851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46001.909608101851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46001.909608101851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46001.909608101851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46001.909608101851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46001.909608101851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46001.909608101851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46001.909608101851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46001.909608101851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46001.909608101851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46001.909608101851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46001.909608101851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46001.909608101851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46001.909608101851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46001.909608101851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46001.909608101851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46001.909608101851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46001.909608101851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46001.909608101851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46001.909608101851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46001.909608101851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46001.909608101851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46001.909608101851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46001.909608101851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46001.909608101851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46001.909608101851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46001.909608101851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46001.909608101851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46001.909608101851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46001.909608101851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46001.909608101851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46001.909608101851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46001.909608101851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46001.909608101851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46001.909608101851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46001.909608101851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46001.909608101851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46001.909608101851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46001.909608101851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46001.909608101851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46001.909608101851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46001.909608101851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46001.909608101851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46001.909608101851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46001.909608101851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46001.909608101851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46001.909608101851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46001.909608101851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46001.909608101851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46001.909608101851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46001.909608101851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46001.909608101851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46001.909608101851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46001.909608101851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46001.909608101851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46001.909608101851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46001.909608101851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46001.909608101851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46001.909608101851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46001.909608101851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46001.909608101851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46001.909608101851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46001.909608101851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46001.909608101851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46001.909608101851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46001.909608101851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46001.909608101851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46001.909608101851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46001.909608101851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46001.909608101851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46001.909608101851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46001.909608101851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46001.909608101851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46001.909608101851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46001.909608101851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46001.909608101851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46001.909608101851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46001.909608101851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46001.909608101851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46001.909608101851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46001.909608101851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46001.909608101851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46001.909608101851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46001.909608101851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46001.909608101851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46001.909608101851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46001.909608101851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46001.909608101851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46001.909608101851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46001.909608101851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46001.909608101851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46001.909608101851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46001.909608101851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46001.909608101851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46001.909608101851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46001.909608101851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46001.909608101851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46001.909608101851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46001.909608101851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46001.909608101851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46001.909608101851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46001.909608101851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46001.909608101851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46001.909608101851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46001.909608101851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46001.909608101851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46001.909608101851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46001.909608101851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46001.909608101851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46001.909608101851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46001.909608101851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46001.909608101851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46001.909608101851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46001.909608101851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46001.909608101851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46001.909608101851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46001.909608101851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46001.909608101851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46001.909608101851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46001.909608101851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46001.909608101851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46001.909608101851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46001.909608101851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46001.909608101851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46001.909608101851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46001.909608101851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46001.909608101851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46001.909608101851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46001.909608101851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46001.909608101851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46001.909608101851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46001.909608101851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46001.909608101851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46001.909608101851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46001.909608101851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46001.909608101851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46001.909608101851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46001.909608101851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46001.909608101851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46001.909608101851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46001.909608101851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46001.909608101851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46001.909608101851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46001.909608101851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46001.909608101851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46001.909608101851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46001.909608101851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46001.909608101851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46001.909608101851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46001.909608101851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46001.909608101851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46001.909608101851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46001.909608101851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46001.909608101851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46001.909608101851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46001.909608101851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46001.909608101851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46001.909608101851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46001.909608101851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46001.909608101851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46001.909608101851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46001.909608101851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46001.909608101851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46001.909608101851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46001.909608101851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46001.909608101851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46001.909608101851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46001.909608101851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46001.909608101851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46001.909608101851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46001.909608101851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46001.909608101851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46001.909608101851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46001.909608101851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46001.909608101851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46001.909608101851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46001.909608101851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46001.909608101851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46001.909608101851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46001.909608101851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46001.909608101851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46001.909608101851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46001.909608101851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46001.909608101851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46001.909608101851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46001.909608101851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46001.909608101851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46001.909608101851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46001.909608101851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46001.909608101851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46001.909608101851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46001.909608101851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46001.909608101851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46001.909608101851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46001.909608101851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46001.909608101851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46001.909608101851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46001.909608101851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46001.909608101851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46001.909608101851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46001.909608101851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46001.909608101851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46001.909608101851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46001.909608101851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46001.909608101851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46001.909608101851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46001.909608101851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46001.909608101851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46001.909608101851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46001.909608101851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46001.909608101851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46001.909608101851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46001.909608101851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46001.909608101851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46001.909608101851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46001.909608101851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46001.909608101851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46001.909608101851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46001.909608101851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46001.909608101851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46001.909608101851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46001.909608101851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46001.909608101851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46001.909608101851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46001.909608101851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46001.909608101851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46001.909608101851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46001.909608101851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46001.909608101851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46001.909608101851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46001.909608101851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46001.909608101851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46001.909608101851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46001.909608101851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46001.909608101851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46001.909608101851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46001.909608101851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46001.909608101851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46001.909608101851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46001.909608101851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46001.909608101851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46001.909608101851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46001.909608101851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46001.909608101851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46001.909608101851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46001.909608101851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46001.909608101851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46001.909608101851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46001.909608101851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46001.909608101851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46001.909608101851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46001.909608101851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46001.909608101851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46001.909608101851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46001.909608101851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46001.909608101851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46001.909608101851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46001.909608101851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46001.909608101851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46001.909608101851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46001.909608101851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46001.909608101851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46001.909608101851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46001.909608101851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46001.909608101851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46001.909608101851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46001.909608101851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46001.909608101851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46001.909608101851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46001.909608101851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46001.909608101851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46001.909608101851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46001.909608101851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46001.909608101851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46001.909608101851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46001.909608101851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46001.909608101851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46001.909608101851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46001.909608101851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46001.909608101851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46001.909608101851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46001.909608101851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46001.909608101851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46001.909608101851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46001.909608101851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46001.909608101851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46001.909608101851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46001.909608101851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46001.909608101851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46001.909608101851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46001.909608101851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46001.909608101851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46001.909608101851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46001.909608101851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46001.909608101851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46001.909608101851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46001.909608101851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46001.909608101851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46001.909608101851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46001.909608101851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46001.909608101851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46001.909608101851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46001.909608101851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46001.909608101851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46001.909608101851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46001.909608101851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46001.909608101851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46001.909608101851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46001.909608101851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46001.909608101851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46001.909608101851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46001.909608101851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46001.909608101851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46001.909608101851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46001.909608101851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46001.909608101851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46001.909608101851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46001.909608101851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46001.909608101851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46001.909608101851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46001.909608101851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46001.909608101851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46001.909608101851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46001.909608101851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46001.909608101851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46001.909608101851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46001.909608101851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46001.909608101851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46001.909608101851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46001.909608101851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46001.909608101851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46001.909608101851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46001.909608101851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46001.909608101851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46001.909608101851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46001.909608101851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46001.909608101851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46001.909608101851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46001.909608101851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46001.909608101851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46001.909608101851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46001.909608101851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46001.909608101851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46001.909608101851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46001.909608101851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46001.909608101851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46001.909608101851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46001.909608101851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46001.909608101851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46001.909608101851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46001.909608101851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46001.909608101851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46001.909608101851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46001.909608101851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46001.909608101851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46001.909608101851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46001.909608101851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46001.909608101851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46001.909608101851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46001.909608101851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46001.909608101851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46001.909608101851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46001.909608101851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46001.909608101851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46001.909608101851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46001.909608101851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46001.909608101851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46001.909608101851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46001.909608101851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46001.909608101851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46001.909608101851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46001.909608101851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46001.909608101851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46001.909608101851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46001.909608101851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46001.909608101851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46001.909608101851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46001.909608101851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46001.909608101851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46001.909608101851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46001.909608101851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46001.909608101851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46001.909608101851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46001.909608101851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46001.909608101851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46001.909608101851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46001.909608101851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46001.909608101851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46001.909608101851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46001.909608101851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46001.909608101851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46001.909608101851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46001.909608101851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46001.909608101851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46001.909608101851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46001.909608101851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46001.909608101851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46001.909608101851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46001.909608101851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46001.909608101851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46001.909608101851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46001.909608101851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46001.909608101851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46001.909608101851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46001.909608101851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46001.909608101851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46001.909608101851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46001.909608101851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46001.909608101851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46001.909608101851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46001.909608101851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46001.909608101851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46001.909608101851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46001.909608101851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46001.909608101851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46001.909608101851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46001.909608101851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46001.909608101851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46001.909608101851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46001.909608101851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46001.909608101851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46001.909608101851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46001.909608101851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46001.909608101851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46001.909608101851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46001.909608101851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46001.909608101851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46001.909608101851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46001.909608101851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46001.909608101851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46001.909608101851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46001.909608101851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46001.909608101851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46001.909608101851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46001.909608101851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46001.909608101851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46001.909608101851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46001.909608101851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46001.909608101851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46001.909608101851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46001.909608101851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46001.909608101851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46001.909608101851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46001.909608101851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46001.909608101851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46001.909608101851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46001.909608101851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46001.909608101851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46001.909608101851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46001.909608101851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46001.909608101851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46001.909608101851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46001.909608101851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46001.909608101851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46001.909608101851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46001.909608101851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46001.909608101851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46001.909608101851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46001.909608101851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46001.909608101851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46001.909608101851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46001.909608101851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46001.909608101851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46001.909608101851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46001.909608101851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46001.909608101851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46001.909608101851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46001.909608101851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46001.909608101851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46001.909608101851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46001.909608101851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46001.909608101851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46001.909608101851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46001.909608101851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46001.909608101851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46001.909608101851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46001.909608101851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46001.909608101851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46001.909608101851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46001.909608101851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46001.909608101851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46001.909608101851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46001.909608101851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46001.909608101851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46001.909608101851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46001.909608101851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46001.909608101851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46001.909608101851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46001.909608101851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46001.909608101851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46001.909608101851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46001.909608101851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46001.909608101851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46001.909608101851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46001.909608101851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46001.909608101851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46001.909608101851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46001.909608101851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46001.909608101851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46001.909608101851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46001.909608101851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46001.909608101851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46001.909608101851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46001.909608101851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46001.909608101851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46001.909608101851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46001.909608101851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46001.909608101851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46001.909608101851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46001.909608101851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46001.909608101851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46001.909608101851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46001.909608101851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46001.909608101851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46001.909608101851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46001.909608101851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46001.909608101851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46001.909608101851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46001.909608101851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46001.909608101851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46001.909608101851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46001.909608101851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46001.909608101851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46001.909608101851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46001.909608101851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46001.909608101851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46001.909608101851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46001.909608101851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46001.909608101851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46001.909608101851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46001.909608101851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46001.909608101851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46001.909608101851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46001.909608101851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46001.909608101851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46001.909608101851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46001.909608101851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46001.909608101851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46001.909608101851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46001.909608101851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46001.909608101851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46001.909608101851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46001.909608101851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46001.909608101851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46001.909608101851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46001.909608101851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46001.909608101851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46001.909608101851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46001.909608101851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46001.909608101851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46001.909608101851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46001.909608101851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46001.909608101851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46001.909608101851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46001.909608101851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46001.909608101851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46001.909608101851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46001.909608101851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46001.909608101851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46001.909608101851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46001.909608101851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46001.909608101851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46001.909608101851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46001.909608101851</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298.42889050925442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3.1154645833303221</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3" ca="1" si="1">IFERROR(NOW()-F4,"")</f>
        <v>46001.909608101851</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46001.909608101851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46001.909608101851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46001.909608101851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46001.909608101851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46001.909608101851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46001.909608101851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46001.909608101851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46001.909608101851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46001.909608101851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46001.909608101851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46001.909608101851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46001.909608101851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46001.909608101851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46001.909608101851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46001.909608101851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46001.909608101851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46001.909608101851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46001.909608101851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46001.909608101851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46001.909608101851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46001.909608101851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46001.909608101851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46001.909608101851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46001.909608101851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46001.909608101851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46001.909608101851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46001.909608101851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46001.909608101851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46001.909608101851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46001.909608101851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46001.909608101851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46001.909608101851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46001.909608101851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46001.909608101851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46001.909608101851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46001.909608101851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46001.909608101851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46001.909608101851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46001.909608101851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46001.909608101851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46001.909608101851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46001.909608101851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46001.909608101851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46001.909608101851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46001.909608101851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46001.909608101851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46001.909608101851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46001.909608101851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46001.909608101851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46001.909608101851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46001.909608101851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46001.909608101851</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46001.909608101851</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46001.909608101851</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46001.909608101851</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18.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39127</v>
      </c>
    </row>
    <row r="2" spans="1:13" s="39" customFormat="1">
      <c r="A2" s="37" t="s">
        <v>39128</v>
      </c>
      <c r="B2" s="37" t="str">
        <f>IFERROR(VLOOKUP(D2,[1]DB!A:K,11,0),"")</f>
        <v>R5</v>
      </c>
      <c r="C2" s="37">
        <v>3</v>
      </c>
      <c r="D2" s="99" t="s">
        <v>36085</v>
      </c>
      <c r="E2" s="37" t="s">
        <v>39106</v>
      </c>
      <c r="F2" s="38">
        <v>45891.832060185188</v>
      </c>
      <c r="G2" s="101">
        <f ca="1">IFERROR(NOW()-F2,"")</f>
        <v>110.0775479166623</v>
      </c>
      <c r="H2" s="38">
        <v>45891.790393518517</v>
      </c>
      <c r="I2" s="37" t="str">
        <f>IFERROR(VLOOKUP(D2,[1]DB!A:F,6,0),"")</f>
        <v>Generator-SG</v>
      </c>
      <c r="J2" s="37" t="str">
        <f>IFERROR(VLOOKUP(D2,[1]DB!A:G,7,0),"")</f>
        <v>Vandalized</v>
      </c>
      <c r="K2" s="37" t="s">
        <v>39129</v>
      </c>
      <c r="L2" s="37" t="str">
        <f>IFERROR(VLOOKUP(D2,[1]DB!A:I,9,0),"")</f>
        <v>Latis</v>
      </c>
      <c r="M2" s="155"/>
    </row>
    <row r="3" spans="1:13" s="39" customFormat="1" ht="30.75">
      <c r="A3" s="37" t="s">
        <v>39130</v>
      </c>
      <c r="B3" s="37" t="str">
        <f>IFERROR(VLOOKUP(D3,[1]DB!A:K,11,0),"")</f>
        <v>R5</v>
      </c>
      <c r="C3" s="37">
        <v>1</v>
      </c>
      <c r="D3" s="37" t="s">
        <v>33407</v>
      </c>
      <c r="E3" s="37" t="s">
        <v>39112</v>
      </c>
      <c r="F3" s="38">
        <v>45926.188877314817</v>
      </c>
      <c r="G3" s="101">
        <f t="shared" ref="G3" ca="1" si="0">IFERROR(NOW()-F3,"")</f>
        <v>75.720730787033972</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39112</v>
      </c>
      <c r="F4" s="103">
        <v>45948.661111111112</v>
      </c>
      <c r="G4" s="104">
        <f t="shared" ref="G4" ca="1" si="1">IFERROR(NOW()-F4,"")</f>
        <v>53.248496990738204</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20.53630949073704</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4.8021196759218583</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99" t="s">
        <v>35439</v>
      </c>
      <c r="E7" s="37" t="s">
        <v>39106</v>
      </c>
      <c r="F7" s="38">
        <v>46001.840150462966</v>
      </c>
      <c r="G7" s="129">
        <f ca="1">IFERROR(NOW()-F7,"")</f>
        <v>6.9457638885069173E-2</v>
      </c>
      <c r="H7" s="38">
        <v>46001.834421296298</v>
      </c>
      <c r="I7" s="37" t="str">
        <f>IFERROR(VLOOKUP(D7,[1]DB!A:F,6,0),"")</f>
        <v>Generator-SG</v>
      </c>
      <c r="J7" s="37" t="str">
        <f>IFERROR(VLOOKUP(D7,[1]DB!A:G,7,0),"")</f>
        <v>Vandalized</v>
      </c>
      <c r="K7" s="37" t="s">
        <v>39139</v>
      </c>
      <c r="L7" s="37" t="str">
        <f>IFERROR(VLOOKUP(D7,[1]DB!A:I,9,0),"")</f>
        <v>Latis</v>
      </c>
      <c r="M7" s="37"/>
    </row>
    <row r="8" spans="1:13">
      <c r="A8" s="37"/>
      <c r="B8" s="37" t="str">
        <f>IFERROR(VLOOKUP(D8,[1]DB!A:K,11,0),"")</f>
        <v/>
      </c>
      <c r="C8" s="37"/>
      <c r="D8" s="151"/>
      <c r="E8" s="37"/>
      <c r="F8" s="38"/>
      <c r="G8" s="129">
        <f ca="1">IFERROR(NOW()-F8,"")</f>
        <v>46001.909608101851</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46001.909608101851</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46001.909608101851</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46001.909608101851</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46001.909608101851</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46001.909608101851</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46001.909608101851</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46001.909608101851</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46001.909608101851</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46001.909608101851</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46001.909608101851</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46001.909608101851</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46001.909608101851</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46001.909608101851</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46001.909608101851</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46001.909608101851</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46001.909608101851</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46001.909608101851</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46001.909608101851</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46001.909608101851</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46001.909608101851</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46001.909608101851</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46001.909608101851</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46001.909608101851</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46001.909608101851</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46001.909608101851</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46001.909608101851</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46001.909608101851</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46001.909608101851</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46001.909608101851</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46001.909608101851</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46001.909608101851</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46001.909608101851</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46001.909608101851</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46001.909608101851</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46001.909608101851</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46001.909608101851</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46001.909608101851</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46001.909608101851</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46001.909608101851</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46001.909608101851</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46001.909608101851</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46001.909608101851</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46001.909608101851</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46001.909608101851</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46001.909608101851</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46001.909608101851</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46001.909608101851</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46001.909608101851</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46001.909608101851</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46001.909608101851</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46001.909608101851</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46001.909608101851</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46001.909608101851</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46001.909608101851</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46001.909608101851</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46001.909608101851</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46001.909608101851</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46001.909608101851</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46001.909608101851</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46001.909608101851</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46001.909608101851</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46001.909608101851</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46001.909608101851</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46001.909608101851</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46001.909608101851</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46001.909608101851</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46001.909608101851</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46001.909608101851</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46001.909608101851</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46001.909608101851</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46001.909608101851</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46001.909608101851</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46001.909608101851</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46001.909608101851</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46001.909608101851</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46001.909608101851</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46001.909608101851</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46001.909608101851</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46001.909608101851</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46001.909608101851</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46001.909608101851</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46001.909608101851</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46001.909608101851</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46001.909608101851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46001.909608101851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46001.909608101851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46001.909608101851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46001.909608101851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46001.909608101851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46001.909608101851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46001.909608101851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46001.909608101851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46001.909608101851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46001.909608101851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46001.909608101851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46001.909608101851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46001.909608101851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46001.909608101851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46001.909608101851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46001.909608101851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46001.909608101851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46001.909608101851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46001.909608101851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46001.909608101851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46001.909608101851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46001.909608101851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46001.909608101851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46001.909608101851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46001.909608101851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46001.909608101851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46001.909608101851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46001.909608101851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46001.909608101851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46001.909608101851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46001.909608101851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46001.909608101851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46001.909608101851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46001.909608101851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46001.909608101851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46001.909608101851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46001.909608101851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46001.909608101851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46001.909608101851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46001.909608101851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46001.909608101851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46001.909608101851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46001.909608101851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46001.909608101851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46001.909608101851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46001.909608101851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46001.909608101851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46001.909608101851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46001.909608101851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46001.909608101851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46001.909608101851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46001.909608101851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46001.909608101851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46001.909608101851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46001.909608101851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46001.909608101851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46001.909608101851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46001.909608101851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46001.909608101851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46001.909608101851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46001.909608101851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46001.909608101851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46001.909608101851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46001.909608101851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46001.909608101851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46001.909608101851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46001.909608101851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46001.909608101851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46001.909608101851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46001.909608101851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46001.909608101851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46001.909608101851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46001.909608101851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46001.909608101851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46001.909608101851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46001.909608101851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46001.909608101851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46001.909608101851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46001.909608101851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46001.909608101851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46001.909608101851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46001.909608101851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46001.909608101851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46001.909608101851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46001.909608101851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46001.909608101851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46001.909608101851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46001.909608101851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46001.909608101851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46001.909608101851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46001.909608101851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46001.909608101851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46001.909608101851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46001.909608101851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46001.909608101851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46001.909608101851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46001.909608101851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46001.909608101851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46001.909608101851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46001.909608101851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46001.909608101851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46001.909608101851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46001.909608101851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46001.909608101851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46001.909608101851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46001.909608101851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46001.909608101851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46001.909608101851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46001.909608101851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46001.909608101851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46001.909608101851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46001.909608101851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46001.909608101851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46001.909608101851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46001.909608101851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46001.909608101851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46001.909608101851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46001.909608101851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46001.909608101851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46001.909608101851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46001.909608101851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46001.909608101851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46001.909608101851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46001.909608101851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46001.909608101851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46001.909608101851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46001.909608101851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46001.909608101851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46001.909608101851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46001.909608101851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46001.909608101851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46001.909608101851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46001.909608101851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46001.909608101851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46001.909608101851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46001.909608101851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46001.909608101851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46001.909608101851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46001.909608101851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46001.909608101851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46001.909608101851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46001.909608101851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46001.909608101851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46001.909608101851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46001.909608101851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46001.909608101851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46001.909608101851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46001.909608101851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46001.909608101851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46001.909608101851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46001.909608101851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46001.909608101851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46001.909608101851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46001.909608101851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46001.909608101851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46001.909608101851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46001.909608101851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46001.909608101851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46001.909608101851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46001.909608101851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46001.909608101851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46001.909608101851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46001.909608101851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46001.909608101851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46001.909608101851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46001.909608101851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46001.909608101851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46001.909608101851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46001.909608101851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46001.909608101851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46001.909608101851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46001.909608101851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46001.909608101851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46001.909608101851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46001.909608101851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46001.909608101851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46001.909608101851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46001.909608101851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46001.909608101851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46001.909608101851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46001.909608101851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46001.909608101851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46001.909608101851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46001.909608101851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46001.909608101851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46001.909608101851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46001.909608101851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46001.909608101851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46001.909608101851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46001.909608101851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46001.909608101851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46001.909608101851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46001.909608101851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46001.909608101851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46001.909608101851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46001.909608101851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46001.909608101851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46001.909608101851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46001.909608101851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46001.909608101851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46001.909608101851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46001.909608101851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46001.909608101851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46001.909608101851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46001.909608101851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46001.909608101851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46001.909608101851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46001.909608101851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46001.909608101851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46001.909608101851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46001.909608101851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46001.909608101851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46001.909608101851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46001.909608101851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46001.909608101851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46001.909608101851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46001.909608101851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46001.909608101851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46001.909608101851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46001.909608101851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46001.909608101851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46001.909608101851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46001.909608101851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46001.909608101851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46001.909608101851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46001.909608101851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46001.909608101851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46001.909608101851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46001.909608101851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46001.909608101851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46001.909608101851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46001.909608101851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46001.909608101851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46001.909608101851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46001.909608101851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46001.909608101851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46001.909608101851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46001.909608101851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46001.909608101851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46001.909608101851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46001.909608101851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46001.909608101851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46001.909608101851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46001.909608101851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46001.909608101851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46001.909608101851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46001.909608101851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46001.909608101851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46001.909608101851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46001.909608101851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46001.909608101851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46001.909608101851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46001.909608101851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46001.909608101851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46001.909608101851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46001.909608101851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46001.909608101851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46001.909608101851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46001.909608101851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46001.909608101851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46001.909608101851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46001.909608101851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46001.909608101851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46001.909608101851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46001.909608101851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46001.909608101851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46001.909608101851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46001.909608101851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46001.909608101851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46001.909608101851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46001.909608101851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46001.909608101851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46001.909608101851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46001.909608101851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46001.909608101851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46001.909608101851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46001.909608101851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46001.909608101851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46001.909608101851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46001.909608101851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46001.909608101851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46001.909608101851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46001.909608101851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46001.909608101851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46001.909608101851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46001.909608101851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46001.909608101851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46001.909608101851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46001.909608101851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46001.909608101851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46001.909608101851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46001.909608101851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46001.909608101851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46001.909608101851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46001.909608101851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46001.909608101851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46001.909608101851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46001.909608101851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46001.909608101851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46001.909608101851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46001.909608101851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46001.909608101851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46001.909608101851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46001.909608101851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46001.909608101851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46001.909608101851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46001.909608101851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46001.909608101851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46001.909608101851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46001.909608101851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46001.909608101851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46001.909608101851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46001.909608101851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46001.909608101851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46001.909608101851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46001.909608101851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46001.909608101851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46001.909608101851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46001.909608101851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46001.909608101851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46001.909608101851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46001.909608101851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46001.909608101851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46001.909608101851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46001.909608101851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46001.909608101851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46001.909608101851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46001.909608101851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46001.909608101851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46001.909608101851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46001.909608101851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46001.909608101851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46001.909608101851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46001.909608101851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46001.909608101851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46001.909608101851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46001.909608101851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46001.909608101851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46001.909608101851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46001.909608101851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46001.909608101851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46001.909608101851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46001.909608101851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46001.909608101851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46001.909608101851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46001.909608101851</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46001.909608101851</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46001.909608101851</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46001.909608101851</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46001.909608101851</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46001.909608101851</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46001.909608101851</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46001.909608101851</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46001.909608101851</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46001.909608101851</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46001.909608101851</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46001.909608101851</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46001.909608101851</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2025-12-10T18:51:53Z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